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3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Sayfa1!$A$1:$W$45</definedName>
  </definedNames>
  <calcPr calcId="124519"/>
</workbook>
</file>

<file path=xl/calcChain.xml><?xml version="1.0" encoding="utf-8"?>
<calcChain xmlns="http://schemas.openxmlformats.org/spreadsheetml/2006/main">
  <c r="L9" i="1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8"/>
  <c r="A3" i="3"/>
  <c r="B3"/>
  <c r="A4"/>
  <c r="B4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A36"/>
  <c r="B36"/>
  <c r="A37"/>
  <c r="B37"/>
  <c r="A38"/>
  <c r="B38"/>
  <c r="A39"/>
  <c r="B39"/>
  <c r="A40"/>
  <c r="B40"/>
  <c r="A41"/>
  <c r="B41"/>
  <c r="A42"/>
  <c r="B42"/>
  <c r="A43"/>
  <c r="B43"/>
  <c r="A44"/>
  <c r="B44"/>
  <c r="A45"/>
  <c r="B45"/>
  <c r="A46"/>
  <c r="B46"/>
  <c r="A47"/>
  <c r="B47"/>
  <c r="A48"/>
  <c r="B48"/>
  <c r="A49"/>
  <c r="B49"/>
  <c r="A50"/>
  <c r="B50"/>
  <c r="A51"/>
  <c r="B51"/>
  <c r="A52"/>
  <c r="B52"/>
  <c r="A53"/>
  <c r="B53"/>
  <c r="A54"/>
  <c r="B54"/>
  <c r="A55"/>
  <c r="B55"/>
  <c r="A56"/>
  <c r="B56"/>
  <c r="A57"/>
  <c r="B57"/>
  <c r="A58"/>
  <c r="B58"/>
  <c r="A59"/>
  <c r="B59"/>
  <c r="A60"/>
  <c r="B60"/>
  <c r="A61"/>
  <c r="B61"/>
  <c r="A62"/>
  <c r="B62"/>
  <c r="E3"/>
  <c r="F3"/>
  <c r="E4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3"/>
  <c r="F63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F83"/>
  <c r="E84"/>
  <c r="F84"/>
  <c r="F2"/>
  <c r="B2"/>
  <c r="E2"/>
  <c r="A2"/>
  <c r="A63"/>
  <c r="B63"/>
  <c r="A64"/>
  <c r="B64"/>
  <c r="A65"/>
  <c r="B65"/>
  <c r="A66"/>
  <c r="B66"/>
  <c r="A67"/>
  <c r="B67"/>
  <c r="A68"/>
  <c r="B68"/>
  <c r="A69"/>
  <c r="B69"/>
  <c r="A70"/>
  <c r="B70"/>
  <c r="A71"/>
  <c r="B71"/>
  <c r="A72"/>
  <c r="B72"/>
  <c r="A73"/>
  <c r="B73"/>
  <c r="A74"/>
  <c r="B74"/>
  <c r="A75"/>
  <c r="B75"/>
  <c r="A76"/>
  <c r="B76"/>
  <c r="A77"/>
  <c r="B77"/>
  <c r="A78"/>
  <c r="B78"/>
  <c r="A79"/>
  <c r="B79"/>
  <c r="A80"/>
  <c r="B80"/>
  <c r="A81"/>
  <c r="B81"/>
  <c r="A82"/>
  <c r="B82"/>
  <c r="A83"/>
  <c r="B83"/>
  <c r="A84"/>
  <c r="B84"/>
  <c r="A85"/>
  <c r="B85"/>
  <c r="A86"/>
  <c r="B86"/>
  <c r="G72" l="1"/>
  <c r="G70"/>
  <c r="G68"/>
  <c r="G66"/>
  <c r="G64"/>
  <c r="G62"/>
  <c r="G56"/>
  <c r="G54"/>
  <c r="G52"/>
  <c r="G50"/>
  <c r="G48"/>
  <c r="G46"/>
  <c r="C65"/>
  <c r="C78"/>
  <c r="C70"/>
  <c r="C66"/>
  <c r="G67"/>
  <c r="G51"/>
  <c r="C33"/>
  <c r="G76"/>
  <c r="G40"/>
  <c r="C60"/>
  <c r="C44"/>
  <c r="C81"/>
  <c r="C69"/>
  <c r="G77"/>
  <c r="G73"/>
  <c r="G37"/>
  <c r="C61"/>
  <c r="C59"/>
  <c r="C57"/>
  <c r="C55"/>
  <c r="C49"/>
  <c r="C47"/>
  <c r="C45"/>
  <c r="C43"/>
  <c r="C41"/>
  <c r="C39"/>
  <c r="C85"/>
  <c r="G83"/>
  <c r="C37"/>
  <c r="C86"/>
  <c r="C82"/>
  <c r="C76"/>
  <c r="C63"/>
  <c r="G84"/>
  <c r="G82"/>
  <c r="G80"/>
  <c r="G78"/>
  <c r="G60"/>
  <c r="G53"/>
  <c r="G45"/>
  <c r="G41"/>
  <c r="G35"/>
  <c r="C53"/>
  <c r="C46"/>
  <c r="C38"/>
  <c r="C34"/>
  <c r="G44"/>
  <c r="C79"/>
  <c r="C77"/>
  <c r="C75"/>
  <c r="C73"/>
  <c r="C71"/>
  <c r="G69"/>
  <c r="G61"/>
  <c r="G57"/>
  <c r="G38"/>
  <c r="G36"/>
  <c r="G34"/>
  <c r="G32"/>
  <c r="C62"/>
  <c r="C54"/>
  <c r="C50"/>
  <c r="C31"/>
  <c r="K37" i="1" s="1"/>
  <c r="N37" s="1"/>
  <c r="C25" i="3"/>
  <c r="K31" i="1" s="1"/>
  <c r="N31" s="1"/>
  <c r="C17" i="3"/>
  <c r="K23" i="1" s="1"/>
  <c r="J23" s="1"/>
  <c r="C15" i="3"/>
  <c r="K21" i="1" s="1"/>
  <c r="N21" s="1"/>
  <c r="C80" i="3"/>
  <c r="G55"/>
  <c r="C32"/>
  <c r="C84"/>
  <c r="C68"/>
  <c r="G2"/>
  <c r="H8" i="1" s="1"/>
  <c r="G75" i="3"/>
  <c r="G59"/>
  <c r="G43"/>
  <c r="C52"/>
  <c r="C36"/>
  <c r="C64"/>
  <c r="G71"/>
  <c r="G39"/>
  <c r="C48"/>
  <c r="C12"/>
  <c r="K18" i="1" s="1"/>
  <c r="N18" s="1"/>
  <c r="C83" i="3"/>
  <c r="C74"/>
  <c r="C72"/>
  <c r="C67"/>
  <c r="C2"/>
  <c r="K8" i="1" s="1"/>
  <c r="G81" i="3"/>
  <c r="G79"/>
  <c r="G74"/>
  <c r="G65"/>
  <c r="G63"/>
  <c r="G58"/>
  <c r="G49"/>
  <c r="G47"/>
  <c r="G42"/>
  <c r="G33"/>
  <c r="C58"/>
  <c r="C56"/>
  <c r="C51"/>
  <c r="C42"/>
  <c r="C40"/>
  <c r="C35"/>
  <c r="G9"/>
  <c r="H15" i="1" s="1"/>
  <c r="C9" i="3"/>
  <c r="K15" i="1" s="1"/>
  <c r="N15" s="1"/>
  <c r="C7" i="3"/>
  <c r="K13" i="1" s="1"/>
  <c r="J13" s="1"/>
  <c r="C5" i="3"/>
  <c r="K11" i="1" s="1"/>
  <c r="J11" s="1"/>
  <c r="C4" i="3"/>
  <c r="K10" i="1" s="1"/>
  <c r="J10" s="1"/>
  <c r="G23" i="3"/>
  <c r="H29" i="1" s="1"/>
  <c r="G15" i="3"/>
  <c r="H21" i="1" s="1"/>
  <c r="G28" i="3"/>
  <c r="H34" i="1" s="1"/>
  <c r="G26" i="3"/>
  <c r="H32" i="1" s="1"/>
  <c r="G20" i="3"/>
  <c r="H26" i="1" s="1"/>
  <c r="G18" i="3"/>
  <c r="H24" i="1" s="1"/>
  <c r="G16" i="3"/>
  <c r="H22" i="1" s="1"/>
  <c r="G12" i="3"/>
  <c r="H18" i="1" s="1"/>
  <c r="G10" i="3"/>
  <c r="H16" i="1" s="1"/>
  <c r="G4" i="3"/>
  <c r="H10" i="1" s="1"/>
  <c r="C30" i="3"/>
  <c r="K36" i="1" s="1"/>
  <c r="N36" s="1"/>
  <c r="C22" i="3"/>
  <c r="K28" i="1" s="1"/>
  <c r="N28" s="1"/>
  <c r="G31" i="3"/>
  <c r="H37" i="1" s="1"/>
  <c r="G24" i="3"/>
  <c r="H30" i="1" s="1"/>
  <c r="C23" i="3"/>
  <c r="K29" i="1" s="1"/>
  <c r="J29" s="1"/>
  <c r="C21" i="3"/>
  <c r="K27" i="1" s="1"/>
  <c r="N27" s="1"/>
  <c r="C13" i="3"/>
  <c r="K19" i="1" s="1"/>
  <c r="J19" s="1"/>
  <c r="G8" i="3"/>
  <c r="H14" i="1" s="1"/>
  <c r="C28" i="3"/>
  <c r="K34" i="1" s="1"/>
  <c r="J34" s="1"/>
  <c r="C20" i="3"/>
  <c r="K26" i="1" s="1"/>
  <c r="N26" s="1"/>
  <c r="G25" i="3"/>
  <c r="H31" i="1" s="1"/>
  <c r="G17" i="3"/>
  <c r="H23" i="1" s="1"/>
  <c r="G7" i="3"/>
  <c r="H13" i="1" s="1"/>
  <c r="C29" i="3"/>
  <c r="K35" i="1" s="1"/>
  <c r="N35" s="1"/>
  <c r="C14" i="3"/>
  <c r="K20" i="1" s="1"/>
  <c r="N20" s="1"/>
  <c r="C6" i="3"/>
  <c r="K12" i="1" s="1"/>
  <c r="N12" s="1"/>
  <c r="N34"/>
  <c r="J26"/>
  <c r="G30" i="3"/>
  <c r="H36" i="1" s="1"/>
  <c r="G21" i="3"/>
  <c r="H27" i="1" s="1"/>
  <c r="G19" i="3"/>
  <c r="H25" i="1" s="1"/>
  <c r="G14" i="3"/>
  <c r="H20" i="1" s="1"/>
  <c r="G5" i="3"/>
  <c r="H11" i="1" s="1"/>
  <c r="G3" i="3"/>
  <c r="H9" i="1" s="1"/>
  <c r="C26" i="3"/>
  <c r="K32" i="1" s="1"/>
  <c r="C24" i="3"/>
  <c r="K30" i="1" s="1"/>
  <c r="C19" i="3"/>
  <c r="K25" i="1" s="1"/>
  <c r="C10" i="3"/>
  <c r="K16" i="1" s="1"/>
  <c r="C8" i="3"/>
  <c r="K14" i="1" s="1"/>
  <c r="C3" i="3"/>
  <c r="K9" i="1" s="1"/>
  <c r="G29" i="3"/>
  <c r="H35" i="1" s="1"/>
  <c r="G27" i="3"/>
  <c r="H33" i="1" s="1"/>
  <c r="G22" i="3"/>
  <c r="H28" i="1" s="1"/>
  <c r="G13" i="3"/>
  <c r="H19" i="1" s="1"/>
  <c r="G11" i="3"/>
  <c r="H17" i="1" s="1"/>
  <c r="G6" i="3"/>
  <c r="H12" i="1" s="1"/>
  <c r="C27" i="3"/>
  <c r="K33" i="1" s="1"/>
  <c r="C18" i="3"/>
  <c r="K24" i="1" s="1"/>
  <c r="C16" i="3"/>
  <c r="K22" i="1" s="1"/>
  <c r="C11" i="3"/>
  <c r="K17" i="1" s="1"/>
  <c r="P38"/>
  <c r="O38"/>
  <c r="M38"/>
  <c r="K38" l="1"/>
  <c r="K39" s="1"/>
  <c r="N11"/>
  <c r="J31"/>
  <c r="N23"/>
  <c r="S23" s="1"/>
  <c r="J18"/>
  <c r="N13"/>
  <c r="J15"/>
  <c r="J21"/>
  <c r="J37"/>
  <c r="J36"/>
  <c r="N29"/>
  <c r="Q29" s="1"/>
  <c r="R29" s="1"/>
  <c r="S29" s="1"/>
  <c r="J35"/>
  <c r="J28"/>
  <c r="N10"/>
  <c r="J27"/>
  <c r="N19"/>
  <c r="S19" s="1"/>
  <c r="J12"/>
  <c r="J20"/>
  <c r="J24"/>
  <c r="N24"/>
  <c r="J9"/>
  <c r="N9"/>
  <c r="N30"/>
  <c r="J30"/>
  <c r="Q12"/>
  <c r="R12" s="1"/>
  <c r="S12" s="1"/>
  <c r="Q28"/>
  <c r="R28" s="1"/>
  <c r="S28"/>
  <c r="Q20"/>
  <c r="R20" s="1"/>
  <c r="S20" s="1"/>
  <c r="N22"/>
  <c r="J22"/>
  <c r="S18"/>
  <c r="Q18"/>
  <c r="R18" s="1"/>
  <c r="S26"/>
  <c r="Q26"/>
  <c r="R26" s="1"/>
  <c r="J17"/>
  <c r="N17"/>
  <c r="J33"/>
  <c r="N33"/>
  <c r="N14"/>
  <c r="J14"/>
  <c r="J32"/>
  <c r="N32"/>
  <c r="Q35"/>
  <c r="R35" s="1"/>
  <c r="S35" s="1"/>
  <c r="Q27"/>
  <c r="R27" s="1"/>
  <c r="S27"/>
  <c r="Q31"/>
  <c r="R31" s="1"/>
  <c r="S31" s="1"/>
  <c r="Q15"/>
  <c r="R15" s="1"/>
  <c r="S15" s="1"/>
  <c r="Q34"/>
  <c r="R34" s="1"/>
  <c r="S34" s="1"/>
  <c r="J25"/>
  <c r="N25"/>
  <c r="J16"/>
  <c r="N16"/>
  <c r="Q21"/>
  <c r="R21" s="1"/>
  <c r="S21" s="1"/>
  <c r="Q36"/>
  <c r="R36" s="1"/>
  <c r="S36" s="1"/>
  <c r="Q37"/>
  <c r="R37" s="1"/>
  <c r="S37" s="1"/>
  <c r="Q11" l="1"/>
  <c r="R11" s="1"/>
  <c r="S11" s="1"/>
  <c r="Q23"/>
  <c r="R23" s="1"/>
  <c r="Q13"/>
  <c r="R13" s="1"/>
  <c r="S13" s="1"/>
  <c r="Q10"/>
  <c r="R10" s="1"/>
  <c r="S10" s="1"/>
  <c r="Q19"/>
  <c r="R19" s="1"/>
  <c r="Q16"/>
  <c r="R16" s="1"/>
  <c r="S16" s="1"/>
  <c r="Q25"/>
  <c r="R25" s="1"/>
  <c r="S25"/>
  <c r="Q14"/>
  <c r="R14" s="1"/>
  <c r="S14" s="1"/>
  <c r="Q22"/>
  <c r="R22" s="1"/>
  <c r="S22" s="1"/>
  <c r="S30"/>
  <c r="Q30"/>
  <c r="R30" s="1"/>
  <c r="Q17"/>
  <c r="R17" s="1"/>
  <c r="S17" s="1"/>
  <c r="Q24"/>
  <c r="R24" s="1"/>
  <c r="S24" s="1"/>
  <c r="Q32"/>
  <c r="R32" s="1"/>
  <c r="S32"/>
  <c r="Q33"/>
  <c r="R33" s="1"/>
  <c r="S33" s="1"/>
  <c r="Q9"/>
  <c r="R9" l="1"/>
  <c r="S9" s="1"/>
  <c r="L38" l="1"/>
  <c r="L39" s="1"/>
  <c r="J8"/>
  <c r="N8"/>
  <c r="N38" s="1"/>
  <c r="N39" l="1"/>
  <c r="Q8"/>
  <c r="R8" s="1"/>
  <c r="R38" s="1"/>
  <c r="R39" s="1"/>
  <c r="S8" l="1"/>
  <c r="S38" s="1"/>
  <c r="S39" s="1"/>
  <c r="F40" s="1"/>
  <c r="Q38"/>
  <c r="Q39" s="1"/>
</calcChain>
</file>

<file path=xl/sharedStrings.xml><?xml version="1.0" encoding="utf-8"?>
<sst xmlns="http://schemas.openxmlformats.org/spreadsheetml/2006/main" count="156" uniqueCount="90">
  <si>
    <t>Sayfa :</t>
  </si>
  <si>
    <t>İli ve İlçesi :</t>
  </si>
  <si>
    <t>Kars-Kağızman</t>
  </si>
  <si>
    <t xml:space="preserve">AİT OLDUĞU AY </t>
  </si>
  <si>
    <t>Okulu/Kurumu :</t>
  </si>
  <si>
    <t>YIL</t>
  </si>
  <si>
    <t>S.No</t>
  </si>
  <si>
    <t>ALACAKLININ</t>
  </si>
  <si>
    <t>TAHAKKUK EDEN ALACAĞIN</t>
  </si>
  <si>
    <t>KESİNTİLER</t>
  </si>
  <si>
    <t>Net Ödenen</t>
  </si>
  <si>
    <t>İmza</t>
  </si>
  <si>
    <t>Açıklama</t>
  </si>
  <si>
    <t>T.C. Kimlik No</t>
  </si>
  <si>
    <t>Görevi</t>
  </si>
  <si>
    <t>Adı Soyadı</t>
  </si>
  <si>
    <t>İşl.Per.Sayısı</t>
  </si>
  <si>
    <t>Devam (gün)</t>
  </si>
  <si>
    <t>Devamsız (Gün)</t>
  </si>
  <si>
    <t>Ödeme Yapılan Dönem</t>
  </si>
  <si>
    <t>Ödeme Yapılan Ay</t>
  </si>
  <si>
    <t>Asgari Ücretin Net Tutarı</t>
  </si>
  <si>
    <t>Oran</t>
  </si>
  <si>
    <t>Ücret Alt Limiti</t>
  </si>
  <si>
    <t>İşverenin Ödediği Aylık Ücret</t>
  </si>
  <si>
    <t>Tahakkuk Toplamı</t>
  </si>
  <si>
    <t>Gelir 
Vergisi</t>
  </si>
  <si>
    <t>Damga Vergisi</t>
  </si>
  <si>
    <t>Devamsızlık Kesintisi</t>
  </si>
  <si>
    <t>Kesinti Toplamı</t>
  </si>
  <si>
    <t>Stj. Öğrenci</t>
  </si>
  <si>
    <t>2010-2</t>
  </si>
  <si>
    <t>2011-1</t>
  </si>
  <si>
    <t>Sayfa top. :</t>
  </si>
  <si>
    <t>Genel top. :</t>
  </si>
  <si>
    <t xml:space="preserve"> DÜZENLEYEN:</t>
  </si>
  <si>
    <t xml:space="preserve"> KURUM MÜDÜRÜ:</t>
  </si>
  <si>
    <t>Adı Soyadı :</t>
  </si>
  <si>
    <t>Adı ve Soyadı :</t>
  </si>
  <si>
    <t>Unvanı     :</t>
  </si>
  <si>
    <t>(Mühür)</t>
  </si>
  <si>
    <t>Unvanı        :</t>
  </si>
  <si>
    <t>Okul Müdürü</t>
  </si>
  <si>
    <t>İmzası     :</t>
  </si>
  <si>
    <t>İmzası        :</t>
  </si>
  <si>
    <t>DÖNEM</t>
  </si>
  <si>
    <t>AS.ÜCR.</t>
  </si>
  <si>
    <t>YEVMİYE</t>
  </si>
  <si>
    <t>GEÇERLİ SÜRE</t>
  </si>
  <si>
    <t>2016-1</t>
  </si>
  <si>
    <t>01/01/2016-30/06/2016</t>
  </si>
  <si>
    <t>01/07/2010-31/12/2010</t>
  </si>
  <si>
    <t>01/01/2011-30/06/2011</t>
  </si>
  <si>
    <t>2011-2</t>
  </si>
  <si>
    <t>01/07/2010-31/12/2011</t>
  </si>
  <si>
    <t>2012-1</t>
  </si>
  <si>
    <t>01/01/2012-30/06/2012</t>
  </si>
  <si>
    <t>2012-2</t>
  </si>
  <si>
    <t>01/07/2012-31/12/2012</t>
  </si>
  <si>
    <t>2013-1</t>
  </si>
  <si>
    <t>01/01/2013-30/06/2013</t>
  </si>
  <si>
    <t>2013-2</t>
  </si>
  <si>
    <t>01/07/2013-31/12/2013</t>
  </si>
  <si>
    <t>2014-1</t>
  </si>
  <si>
    <t>01/01/2014-30/06/2014</t>
  </si>
  <si>
    <t>2014-2</t>
  </si>
  <si>
    <t>01/07/2014-31/12/2014</t>
  </si>
  <si>
    <t>2015-1</t>
  </si>
  <si>
    <t>01/01/2015-30/06/2015</t>
  </si>
  <si>
    <t>2015-2</t>
  </si>
  <si>
    <t>01/07/2015-31/12/2015</t>
  </si>
  <si>
    <t>OCAK</t>
  </si>
  <si>
    <t>ŞUBAT</t>
  </si>
  <si>
    <t>MART</t>
  </si>
  <si>
    <t>NISAN</t>
  </si>
  <si>
    <t>MAYIS</t>
  </si>
  <si>
    <t>HAZIRAN</t>
  </si>
  <si>
    <t>TEMMUZ</t>
  </si>
  <si>
    <t>AĞUSTOS</t>
  </si>
  <si>
    <t>EYLÜL</t>
  </si>
  <si>
    <t>EKIM</t>
  </si>
  <si>
    <t>KASIM</t>
  </si>
  <si>
    <t>ARALIK</t>
  </si>
  <si>
    <t xml:space="preserve">2016 Mali Yılında Stajyer Öğrenci Ücretleri olarak toplam </t>
  </si>
  <si>
    <t>TL tahakkuk ettirilmiştir.</t>
  </si>
  <si>
    <t>Kağızman Anadolu Lisesi-630</t>
  </si>
  <si>
    <t>Ali ALTUN</t>
  </si>
  <si>
    <t>Yüksel ARAS</t>
  </si>
  <si>
    <t>Müdür Başyardımcısı</t>
  </si>
  <si>
    <t>abc</t>
  </si>
</sst>
</file>

<file path=xl/styles.xml><?xml version="1.0" encoding="utf-8"?>
<styleSheet xmlns="http://schemas.openxmlformats.org/spreadsheetml/2006/main">
  <numFmts count="1">
    <numFmt numFmtId="164" formatCode="000\ 000\ 000\ 00"/>
  </numFmts>
  <fonts count="1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family val="2"/>
      <charset val="162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indexed="8"/>
      <name val="Arial"/>
      <family val="2"/>
    </font>
    <font>
      <b/>
      <u/>
      <sz val="10"/>
      <name val="Arial"/>
      <family val="2"/>
      <charset val="162"/>
    </font>
    <font>
      <u/>
      <sz val="10"/>
      <name val="Arial"/>
      <family val="2"/>
      <charset val="162"/>
    </font>
    <font>
      <sz val="8"/>
      <name val="Arial"/>
      <family val="2"/>
      <charset val="162"/>
    </font>
    <font>
      <sz val="12"/>
      <name val="Arial"/>
      <family val="2"/>
      <charset val="162"/>
    </font>
    <font>
      <sz val="10"/>
      <color theme="1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Fill="0"/>
  </cellStyleXfs>
  <cellXfs count="155">
    <xf numFmtId="0" fontId="0" fillId="0" borderId="0" xfId="0"/>
    <xf numFmtId="0" fontId="1" fillId="0" borderId="0" xfId="1" applyFont="1" applyFill="1" applyProtection="1">
      <protection hidden="1"/>
    </xf>
    <xf numFmtId="0" fontId="1" fillId="0" borderId="0" xfId="1" applyFont="1" applyFill="1" applyAlignment="1" applyProtection="1">
      <alignment horizontal="center"/>
      <protection hidden="1"/>
    </xf>
    <xf numFmtId="0" fontId="1" fillId="0" borderId="0" xfId="1" applyFont="1" applyFill="1" applyAlignment="1" applyProtection="1">
      <protection hidden="1"/>
    </xf>
    <xf numFmtId="0" fontId="1" fillId="0" borderId="0" xfId="1" applyFont="1" applyFill="1" applyAlignment="1" applyProtection="1">
      <alignment horizontal="right"/>
      <protection hidden="1"/>
    </xf>
    <xf numFmtId="14" fontId="1" fillId="0" borderId="0" xfId="1" applyNumberFormat="1" applyFont="1" applyFill="1" applyAlignment="1" applyProtection="1">
      <alignment horizontal="center"/>
      <protection hidden="1"/>
    </xf>
    <xf numFmtId="14" fontId="1" fillId="0" borderId="0" xfId="1" applyNumberFormat="1" applyFont="1" applyFill="1" applyAlignment="1" applyProtection="1">
      <alignment horizontal="left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14" fontId="3" fillId="0" borderId="0" xfId="1" applyNumberFormat="1" applyFont="1" applyFill="1" applyAlignment="1" applyProtection="1">
      <alignment horizontal="center"/>
      <protection hidden="1"/>
    </xf>
    <xf numFmtId="14" fontId="3" fillId="0" borderId="0" xfId="1" applyNumberFormat="1" applyFont="1" applyFill="1" applyAlignment="1" applyProtection="1"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1" fillId="2" borderId="5" xfId="1" applyFont="1" applyFill="1" applyBorder="1" applyAlignment="1" applyProtection="1">
      <alignment horizontal="center" vertical="center" wrapText="1"/>
      <protection hidden="1"/>
    </xf>
    <xf numFmtId="0" fontId="1" fillId="2" borderId="11" xfId="1" applyFont="1" applyFill="1" applyBorder="1" applyAlignment="1" applyProtection="1">
      <alignment horizontal="center" vertical="center" wrapText="1"/>
      <protection hidden="1"/>
    </xf>
    <xf numFmtId="0" fontId="3" fillId="2" borderId="11" xfId="1" applyFont="1" applyFill="1" applyBorder="1" applyAlignment="1" applyProtection="1">
      <alignment horizontal="center" vertical="center" wrapText="1"/>
      <protection hidden="1"/>
    </xf>
    <xf numFmtId="0" fontId="1" fillId="3" borderId="12" xfId="1" applyFont="1" applyFill="1" applyBorder="1" applyAlignment="1" applyProtection="1">
      <alignment shrinkToFit="1"/>
      <protection hidden="1"/>
    </xf>
    <xf numFmtId="164" fontId="1" fillId="3" borderId="4" xfId="1" applyNumberFormat="1" applyFont="1" applyFill="1" applyBorder="1" applyAlignment="1" applyProtection="1">
      <alignment shrinkToFit="1"/>
      <protection hidden="1"/>
    </xf>
    <xf numFmtId="0" fontId="1" fillId="3" borderId="4" xfId="1" applyFont="1" applyFill="1" applyBorder="1" applyAlignment="1" applyProtection="1">
      <alignment shrinkToFit="1"/>
      <protection hidden="1"/>
    </xf>
    <xf numFmtId="0" fontId="1" fillId="3" borderId="4" xfId="1" applyFont="1" applyFill="1" applyBorder="1" applyAlignment="1" applyProtection="1">
      <alignment horizontal="right" shrinkToFit="1"/>
      <protection hidden="1"/>
    </xf>
    <xf numFmtId="0" fontId="1" fillId="3" borderId="13" xfId="1" applyFont="1" applyFill="1" applyBorder="1" applyAlignment="1" applyProtection="1">
      <alignment horizontal="center" shrinkToFit="1"/>
      <protection hidden="1"/>
    </xf>
    <xf numFmtId="0" fontId="1" fillId="3" borderId="13" xfId="1" applyFont="1" applyFill="1" applyBorder="1" applyAlignment="1" applyProtection="1">
      <alignment horizontal="right" shrinkToFit="1"/>
      <protection hidden="1"/>
    </xf>
    <xf numFmtId="12" fontId="1" fillId="3" borderId="11" xfId="0" applyNumberFormat="1" applyFont="1" applyFill="1" applyBorder="1" applyAlignment="1" applyProtection="1">
      <alignment horizontal="center" shrinkToFit="1"/>
      <protection hidden="1"/>
    </xf>
    <xf numFmtId="4" fontId="3" fillId="3" borderId="11" xfId="0" applyNumberFormat="1" applyFont="1" applyFill="1" applyBorder="1" applyAlignment="1" applyProtection="1">
      <alignment horizontal="center" shrinkToFit="1"/>
      <protection hidden="1"/>
    </xf>
    <xf numFmtId="4" fontId="3" fillId="0" borderId="11" xfId="0" applyNumberFormat="1" applyFont="1" applyFill="1" applyBorder="1" applyAlignment="1" applyProtection="1">
      <alignment horizontal="right" shrinkToFit="1"/>
      <protection hidden="1"/>
    </xf>
    <xf numFmtId="0" fontId="3" fillId="0" borderId="11" xfId="0" applyNumberFormat="1" applyFont="1" applyFill="1" applyBorder="1" applyAlignment="1" applyProtection="1">
      <alignment horizontal="center" shrinkToFit="1"/>
      <protection hidden="1"/>
    </xf>
    <xf numFmtId="4" fontId="3" fillId="0" borderId="11" xfId="0" applyNumberFormat="1" applyFont="1" applyFill="1" applyBorder="1" applyAlignment="1" applyProtection="1">
      <alignment shrinkToFit="1"/>
      <protection hidden="1"/>
    </xf>
    <xf numFmtId="4" fontId="3" fillId="0" borderId="4" xfId="0" applyNumberFormat="1" applyFont="1" applyFill="1" applyBorder="1" applyAlignment="1" applyProtection="1">
      <alignment shrinkToFit="1"/>
      <protection hidden="1"/>
    </xf>
    <xf numFmtId="0" fontId="1" fillId="0" borderId="1" xfId="1" applyFont="1" applyFill="1" applyBorder="1" applyAlignment="1" applyProtection="1">
      <alignment horizontal="center"/>
      <protection hidden="1"/>
    </xf>
    <xf numFmtId="0" fontId="1" fillId="0" borderId="3" xfId="1" applyFont="1" applyFill="1" applyBorder="1" applyAlignment="1" applyProtection="1">
      <alignment horizontal="center"/>
      <protection hidden="1"/>
    </xf>
    <xf numFmtId="0" fontId="1" fillId="4" borderId="1" xfId="1" applyFont="1" applyFill="1" applyBorder="1" applyAlignment="1" applyProtection="1">
      <alignment shrinkToFit="1"/>
      <protection hidden="1"/>
    </xf>
    <xf numFmtId="164" fontId="1" fillId="4" borderId="11" xfId="1" applyNumberFormat="1" applyFont="1" applyFill="1" applyBorder="1" applyAlignment="1" applyProtection="1">
      <alignment shrinkToFit="1"/>
      <protection hidden="1"/>
    </xf>
    <xf numFmtId="164" fontId="1" fillId="4" borderId="11" xfId="1" applyNumberFormat="1" applyFont="1" applyFill="1" applyBorder="1" applyAlignment="1" applyProtection="1">
      <alignment horizontal="center" shrinkToFit="1"/>
      <protection hidden="1"/>
    </xf>
    <xf numFmtId="164" fontId="1" fillId="4" borderId="13" xfId="1" applyNumberFormat="1" applyFont="1" applyFill="1" applyBorder="1" applyAlignment="1" applyProtection="1">
      <alignment shrinkToFit="1"/>
      <protection hidden="1"/>
    </xf>
    <xf numFmtId="164" fontId="1" fillId="4" borderId="13" xfId="1" applyNumberFormat="1" applyFont="1" applyFill="1" applyBorder="1" applyAlignment="1" applyProtection="1">
      <alignment horizontal="center" shrinkToFit="1"/>
      <protection hidden="1"/>
    </xf>
    <xf numFmtId="0" fontId="1" fillId="4" borderId="3" xfId="1" applyNumberFormat="1" applyFont="1" applyFill="1" applyBorder="1" applyAlignment="1" applyProtection="1">
      <alignment horizontal="center" shrinkToFit="1"/>
      <protection hidden="1"/>
    </xf>
    <xf numFmtId="4" fontId="1" fillId="4" borderId="3" xfId="1" applyNumberFormat="1" applyFont="1" applyFill="1" applyBorder="1" applyAlignment="1" applyProtection="1">
      <alignment horizontal="right" shrinkToFit="1"/>
      <protection hidden="1"/>
    </xf>
    <xf numFmtId="4" fontId="1" fillId="4" borderId="4" xfId="0" applyNumberFormat="1" applyFont="1" applyFill="1" applyBorder="1" applyAlignment="1" applyProtection="1">
      <alignment horizontal="right" shrinkToFit="1"/>
      <protection hidden="1"/>
    </xf>
    <xf numFmtId="4" fontId="1" fillId="4" borderId="11" xfId="0" applyNumberFormat="1" applyFont="1" applyFill="1" applyBorder="1" applyAlignment="1" applyProtection="1">
      <alignment horizontal="right" shrinkToFit="1"/>
      <protection hidden="1"/>
    </xf>
    <xf numFmtId="0" fontId="1" fillId="4" borderId="4" xfId="0" applyNumberFormat="1" applyFont="1" applyFill="1" applyBorder="1" applyAlignment="1" applyProtection="1">
      <alignment horizontal="center" shrinkToFit="1"/>
      <protection hidden="1"/>
    </xf>
    <xf numFmtId="0" fontId="1" fillId="4" borderId="11" xfId="0" applyNumberFormat="1" applyFont="1" applyFill="1" applyBorder="1" applyAlignment="1" applyProtection="1">
      <alignment horizontal="center" shrinkToFit="1"/>
      <protection hidden="1"/>
    </xf>
    <xf numFmtId="4" fontId="4" fillId="4" borderId="11" xfId="0" applyNumberFormat="1" applyFont="1" applyFill="1" applyBorder="1" applyAlignment="1" applyProtection="1">
      <alignment horizontal="right" shrinkToFit="1"/>
      <protection hidden="1"/>
    </xf>
    <xf numFmtId="4" fontId="1" fillId="4" borderId="11" xfId="0" applyNumberFormat="1" applyFont="1" applyFill="1" applyBorder="1" applyAlignment="1" applyProtection="1">
      <alignment vertical="center" shrinkToFit="1"/>
      <protection hidden="1"/>
    </xf>
    <xf numFmtId="4" fontId="1" fillId="4" borderId="4" xfId="0" applyNumberFormat="1" applyFont="1" applyFill="1" applyBorder="1" applyAlignment="1" applyProtection="1">
      <alignment vertical="center" shrinkToFit="1"/>
      <protection hidden="1"/>
    </xf>
    <xf numFmtId="164" fontId="1" fillId="4" borderId="11" xfId="1" quotePrefix="1" applyNumberFormat="1" applyFont="1" applyFill="1" applyBorder="1" applyAlignment="1" applyProtection="1">
      <alignment shrinkToFit="1"/>
      <protection hidden="1"/>
    </xf>
    <xf numFmtId="0" fontId="1" fillId="4" borderId="11" xfId="0" quotePrefix="1" applyNumberFormat="1" applyFont="1" applyFill="1" applyBorder="1" applyAlignment="1" applyProtection="1">
      <alignment horizontal="center" shrinkToFit="1"/>
      <protection hidden="1"/>
    </xf>
    <xf numFmtId="164" fontId="1" fillId="4" borderId="1" xfId="1" quotePrefix="1" applyNumberFormat="1" applyFont="1" applyFill="1" applyBorder="1" applyAlignment="1" applyProtection="1">
      <alignment shrinkToFit="1"/>
      <protection hidden="1"/>
    </xf>
    <xf numFmtId="164" fontId="1" fillId="4" borderId="4" xfId="1" applyNumberFormat="1" applyFont="1" applyFill="1" applyBorder="1" applyAlignment="1" applyProtection="1">
      <alignment horizontal="center" shrinkToFit="1"/>
      <protection hidden="1"/>
    </xf>
    <xf numFmtId="164" fontId="1" fillId="0" borderId="6" xfId="1" quotePrefix="1" applyNumberFormat="1" applyFont="1" applyFill="1" applyBorder="1" applyAlignment="1" applyProtection="1">
      <alignment shrinkToFit="1"/>
      <protection hidden="1"/>
    </xf>
    <xf numFmtId="164" fontId="1" fillId="0" borderId="14" xfId="1" quotePrefix="1" applyNumberFormat="1" applyFont="1" applyFill="1" applyBorder="1" applyAlignment="1" applyProtection="1">
      <alignment shrinkToFit="1"/>
      <protection hidden="1"/>
    </xf>
    <xf numFmtId="0" fontId="1" fillId="0" borderId="14" xfId="1" applyFont="1" applyFill="1" applyBorder="1" applyProtection="1">
      <protection hidden="1"/>
    </xf>
    <xf numFmtId="4" fontId="5" fillId="2" borderId="4" xfId="0" applyNumberFormat="1" applyFont="1" applyFill="1" applyBorder="1" applyAlignment="1" applyProtection="1">
      <alignment horizontal="right" vertical="center"/>
      <protection hidden="1"/>
    </xf>
    <xf numFmtId="4" fontId="5" fillId="2" borderId="7" xfId="0" applyNumberFormat="1" applyFont="1" applyFill="1" applyBorder="1" applyAlignment="1" applyProtection="1">
      <alignment horizontal="center" vertical="center"/>
      <protection hidden="1"/>
    </xf>
    <xf numFmtId="4" fontId="5" fillId="2" borderId="7" xfId="0" applyNumberFormat="1" applyFont="1" applyFill="1" applyBorder="1" applyAlignment="1" applyProtection="1">
      <alignment horizontal="right" vertical="center"/>
      <protection hidden="1"/>
    </xf>
    <xf numFmtId="0" fontId="1" fillId="2" borderId="7" xfId="1" applyFont="1" applyFill="1" applyBorder="1" applyAlignment="1" applyProtection="1">
      <alignment horizontal="center" shrinkToFit="1"/>
      <protection hidden="1"/>
    </xf>
    <xf numFmtId="4" fontId="1" fillId="2" borderId="5" xfId="0" applyNumberFormat="1" applyFont="1" applyFill="1" applyBorder="1" applyAlignment="1" applyProtection="1">
      <alignment horizontal="right" shrinkToFit="1"/>
      <protection hidden="1"/>
    </xf>
    <xf numFmtId="4" fontId="1" fillId="2" borderId="4" xfId="0" quotePrefix="1" applyNumberFormat="1" applyFont="1" applyFill="1" applyBorder="1" applyAlignment="1" applyProtection="1">
      <alignment horizontal="right" shrinkToFit="1"/>
      <protection hidden="1"/>
    </xf>
    <xf numFmtId="0" fontId="1" fillId="2" borderId="4" xfId="0" quotePrefix="1" applyNumberFormat="1" applyFont="1" applyFill="1" applyBorder="1" applyAlignment="1" applyProtection="1">
      <alignment horizontal="right" shrinkToFit="1"/>
      <protection hidden="1"/>
    </xf>
    <xf numFmtId="0" fontId="1" fillId="0" borderId="6" xfId="1" applyFont="1" applyFill="1" applyBorder="1" applyAlignment="1" applyProtection="1">
      <alignment horizontal="center"/>
      <protection hidden="1"/>
    </xf>
    <xf numFmtId="0" fontId="1" fillId="0" borderId="7" xfId="1" applyFont="1" applyFill="1" applyBorder="1" applyAlignment="1" applyProtection="1">
      <alignment horizontal="center"/>
      <protection hidden="1"/>
    </xf>
    <xf numFmtId="164" fontId="3" fillId="0" borderId="10" xfId="1" applyNumberFormat="1" applyFont="1" applyFill="1" applyBorder="1" applyAlignment="1" applyProtection="1">
      <alignment shrinkToFit="1"/>
      <protection hidden="1"/>
    </xf>
    <xf numFmtId="164" fontId="3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4" fontId="5" fillId="2" borderId="3" xfId="0" applyNumberFormat="1" applyFont="1" applyFill="1" applyBorder="1" applyAlignment="1" applyProtection="1">
      <alignment horizontal="center" vertical="center"/>
      <protection hidden="1"/>
    </xf>
    <xf numFmtId="4" fontId="5" fillId="2" borderId="3" xfId="0" applyNumberFormat="1" applyFont="1" applyFill="1" applyBorder="1" applyAlignment="1" applyProtection="1">
      <alignment horizontal="right" vertical="center"/>
      <protection hidden="1"/>
    </xf>
    <xf numFmtId="4" fontId="3" fillId="2" borderId="11" xfId="0" quotePrefix="1" applyNumberFormat="1" applyFont="1" applyFill="1" applyBorder="1" applyAlignment="1" applyProtection="1">
      <alignment horizontal="right" shrinkToFit="1"/>
      <protection hidden="1"/>
    </xf>
    <xf numFmtId="0" fontId="3" fillId="2" borderId="4" xfId="0" applyNumberFormat="1" applyFont="1" applyFill="1" applyBorder="1" applyAlignment="1" applyProtection="1">
      <alignment horizontal="right" shrinkToFit="1"/>
      <protection hidden="1"/>
    </xf>
    <xf numFmtId="0" fontId="3" fillId="2" borderId="11" xfId="0" quotePrefix="1" applyNumberFormat="1" applyFont="1" applyFill="1" applyBorder="1" applyAlignment="1" applyProtection="1">
      <alignment horizontal="right" shrinkToFit="1"/>
      <protection hidden="1"/>
    </xf>
    <xf numFmtId="4" fontId="3" fillId="2" borderId="11" xfId="0" applyNumberFormat="1" applyFont="1" applyFill="1" applyBorder="1" applyAlignment="1" applyProtection="1">
      <alignment horizontal="right" vertical="center" shrinkToFit="1"/>
      <protection hidden="1"/>
    </xf>
    <xf numFmtId="4" fontId="3" fillId="2" borderId="4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1" xfId="1" applyFont="1" applyFill="1" applyBorder="1" applyAlignment="1" applyProtection="1">
      <alignment horizontal="center"/>
      <protection hidden="1"/>
    </xf>
    <xf numFmtId="0" fontId="3" fillId="0" borderId="3" xfId="1" applyFont="1" applyFill="1" applyBorder="1" applyAlignment="1" applyProtection="1">
      <alignment horizontal="center"/>
      <protection hidden="1"/>
    </xf>
    <xf numFmtId="0" fontId="3" fillId="0" borderId="0" xfId="1" applyFont="1" applyFill="1" applyProtection="1">
      <protection hidden="1"/>
    </xf>
    <xf numFmtId="0" fontId="1" fillId="0" borderId="10" xfId="1" applyFont="1" applyFill="1" applyBorder="1" applyProtection="1">
      <protection hidden="1"/>
    </xf>
    <xf numFmtId="0" fontId="3" fillId="0" borderId="14" xfId="1" applyNumberFormat="1" applyFont="1" applyFill="1" applyBorder="1" applyAlignment="1" applyProtection="1">
      <alignment horizontal="center"/>
      <protection hidden="1"/>
    </xf>
    <xf numFmtId="0" fontId="3" fillId="0" borderId="14" xfId="1" applyNumberFormat="1" applyFont="1" applyFill="1" applyBorder="1" applyAlignment="1" applyProtection="1">
      <alignment horizontal="left"/>
      <protection hidden="1"/>
    </xf>
    <xf numFmtId="0" fontId="3" fillId="0" borderId="14" xfId="1" applyFont="1" applyFill="1" applyBorder="1" applyAlignment="1" applyProtection="1">
      <alignment horizontal="left"/>
      <protection hidden="1"/>
    </xf>
    <xf numFmtId="0" fontId="3" fillId="0" borderId="14" xfId="1" applyFont="1" applyFill="1" applyBorder="1" applyAlignment="1" applyProtection="1">
      <alignment horizontal="center"/>
      <protection hidden="1"/>
    </xf>
    <xf numFmtId="14" fontId="1" fillId="0" borderId="14" xfId="1" applyNumberFormat="1" applyFont="1" applyFill="1" applyBorder="1" applyAlignment="1" applyProtection="1">
      <alignment horizontal="center"/>
      <protection hidden="1"/>
    </xf>
    <xf numFmtId="0" fontId="1" fillId="0" borderId="14" xfId="1" applyFont="1" applyFill="1" applyBorder="1" applyAlignment="1" applyProtection="1">
      <alignment horizontal="center"/>
      <protection hidden="1"/>
    </xf>
    <xf numFmtId="0" fontId="1" fillId="0" borderId="7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0" fillId="0" borderId="0" xfId="0" applyAlignment="1">
      <alignment horizontal="center"/>
    </xf>
    <xf numFmtId="14" fontId="1" fillId="0" borderId="0" xfId="1" applyNumberFormat="1" applyFont="1" applyFill="1" applyBorder="1" applyAlignment="1" applyProtection="1">
      <alignment horizontal="center" shrinkToFit="1"/>
      <protection hidden="1"/>
    </xf>
    <xf numFmtId="0" fontId="1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NumberFormat="1" applyFont="1" applyFill="1" applyBorder="1" applyAlignment="1" applyProtection="1">
      <alignment horizontal="center" shrinkToFit="1"/>
      <protection hidden="1"/>
    </xf>
    <xf numFmtId="0" fontId="1" fillId="0" borderId="0" xfId="1" applyFont="1" applyFill="1" applyBorder="1" applyAlignment="1" applyProtection="1">
      <alignment horizontal="left"/>
      <protection hidden="1"/>
    </xf>
    <xf numFmtId="14" fontId="1" fillId="0" borderId="0" xfId="1" applyNumberFormat="1" applyFont="1" applyFill="1" applyBorder="1" applyAlignment="1" applyProtection="1">
      <alignment horizontal="center"/>
      <protection hidden="1"/>
    </xf>
    <xf numFmtId="0" fontId="1" fillId="0" borderId="9" xfId="1" applyFont="1" applyFill="1" applyBorder="1" applyProtection="1">
      <protection hidden="1"/>
    </xf>
    <xf numFmtId="0" fontId="1" fillId="0" borderId="10" xfId="1" applyFont="1" applyFill="1" applyBorder="1" applyAlignment="1" applyProtection="1">
      <protection hidden="1"/>
    </xf>
    <xf numFmtId="0" fontId="6" fillId="0" borderId="0" xfId="1" applyFont="1" applyFill="1" applyBorder="1" applyAlignment="1" applyProtection="1">
      <protection hidden="1"/>
    </xf>
    <xf numFmtId="0" fontId="0" fillId="4" borderId="0" xfId="0" applyFill="1" applyBorder="1" applyAlignment="1"/>
    <xf numFmtId="0" fontId="0" fillId="0" borderId="0" xfId="0" applyAlignment="1"/>
    <xf numFmtId="0" fontId="7" fillId="0" borderId="0" xfId="1" applyFont="1" applyFill="1" applyBorder="1" applyAlignment="1" applyProtection="1">
      <alignment horizontal="left"/>
      <protection hidden="1"/>
    </xf>
    <xf numFmtId="0" fontId="7" fillId="0" borderId="0" xfId="1" applyFont="1" applyFill="1" applyBorder="1" applyAlignment="1" applyProtection="1">
      <alignment horizontal="center"/>
      <protection hidden="1"/>
    </xf>
    <xf numFmtId="0" fontId="3" fillId="0" borderId="0" xfId="1" applyFont="1" applyFill="1" applyBorder="1" applyAlignment="1" applyProtection="1">
      <protection hidden="1"/>
    </xf>
    <xf numFmtId="0" fontId="1" fillId="0" borderId="0" xfId="1" applyFont="1" applyFill="1" applyBorder="1" applyAlignment="1" applyProtection="1">
      <protection hidden="1"/>
    </xf>
    <xf numFmtId="0" fontId="1" fillId="0" borderId="9" xfId="1" applyFont="1" applyFill="1" applyBorder="1" applyAlignment="1" applyProtection="1">
      <protection hidden="1"/>
    </xf>
    <xf numFmtId="0" fontId="1" fillId="4" borderId="0" xfId="1" applyFont="1" applyFill="1" applyBorder="1" applyAlignment="1" applyProtection="1">
      <protection hidden="1"/>
    </xf>
    <xf numFmtId="0" fontId="7" fillId="0" borderId="0" xfId="1" applyFont="1" applyFill="1" applyBorder="1" applyAlignment="1" applyProtection="1">
      <alignment horizontal="right"/>
      <protection hidden="1"/>
    </xf>
    <xf numFmtId="0" fontId="1" fillId="0" borderId="0" xfId="1" applyFont="1" applyFill="1" applyBorder="1" applyAlignment="1" applyProtection="1">
      <alignment horizontal="right"/>
      <protection hidden="1"/>
    </xf>
    <xf numFmtId="0" fontId="1" fillId="4" borderId="0" xfId="1" applyFont="1" applyFill="1" applyBorder="1" applyAlignment="1" applyProtection="1">
      <alignment horizontal="left"/>
      <protection hidden="1"/>
    </xf>
    <xf numFmtId="3" fontId="1" fillId="0" borderId="0" xfId="1" applyNumberFormat="1" applyFont="1" applyFill="1" applyBorder="1" applyAlignment="1" applyProtection="1">
      <protection hidden="1"/>
    </xf>
    <xf numFmtId="49" fontId="1" fillId="0" borderId="0" xfId="1" applyNumberFormat="1" applyFont="1" applyFill="1" applyBorder="1" applyAlignment="1" applyProtection="1">
      <alignment horizontal="center"/>
      <protection hidden="1"/>
    </xf>
    <xf numFmtId="3" fontId="1" fillId="4" borderId="0" xfId="1" applyNumberFormat="1" applyFont="1" applyFill="1" applyBorder="1" applyAlignment="1" applyProtection="1">
      <alignment horizontal="left"/>
      <protection hidden="1"/>
    </xf>
    <xf numFmtId="0" fontId="8" fillId="0" borderId="10" xfId="1" applyFont="1" applyFill="1" applyBorder="1" applyAlignment="1" applyProtection="1">
      <protection hidden="1"/>
    </xf>
    <xf numFmtId="0" fontId="8" fillId="0" borderId="0" xfId="1" applyFont="1" applyFill="1" applyBorder="1" applyAlignment="1" applyProtection="1">
      <protection hidden="1"/>
    </xf>
    <xf numFmtId="0" fontId="1" fillId="0" borderId="12" xfId="1" applyFont="1" applyFill="1" applyBorder="1" applyAlignment="1" applyProtection="1">
      <protection hidden="1"/>
    </xf>
    <xf numFmtId="0" fontId="1" fillId="0" borderId="15" xfId="1" applyFont="1" applyFill="1" applyBorder="1" applyAlignment="1" applyProtection="1">
      <protection hidden="1"/>
    </xf>
    <xf numFmtId="0" fontId="1" fillId="0" borderId="15" xfId="1" applyFont="1" applyFill="1" applyBorder="1" applyAlignment="1" applyProtection="1">
      <alignment horizontal="center"/>
      <protection hidden="1"/>
    </xf>
    <xf numFmtId="0" fontId="8" fillId="0" borderId="15" xfId="1" applyFont="1" applyFill="1" applyBorder="1" applyAlignment="1" applyProtection="1">
      <protection hidden="1"/>
    </xf>
    <xf numFmtId="0" fontId="1" fillId="0" borderId="13" xfId="1" applyFont="1" applyFill="1" applyBorder="1" applyAlignment="1" applyProtection="1">
      <protection hidden="1"/>
    </xf>
    <xf numFmtId="0" fontId="9" fillId="5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0" xfId="0" applyFont="1" applyFill="1" applyAlignment="1">
      <alignment horizontal="right"/>
    </xf>
    <xf numFmtId="2" fontId="9" fillId="6" borderId="0" xfId="0" applyNumberFormat="1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9" fillId="7" borderId="0" xfId="0" applyFont="1" applyFill="1" applyAlignment="1">
      <alignment horizontal="right"/>
    </xf>
    <xf numFmtId="2" fontId="9" fillId="7" borderId="0" xfId="0" applyNumberFormat="1" applyFont="1" applyFill="1" applyAlignment="1">
      <alignment horizontal="center"/>
    </xf>
    <xf numFmtId="2" fontId="9" fillId="6" borderId="0" xfId="0" applyNumberFormat="1" applyFont="1" applyFill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0" fontId="1" fillId="0" borderId="0" xfId="0" applyFont="1"/>
    <xf numFmtId="0" fontId="0" fillId="6" borderId="0" xfId="0" applyFill="1"/>
    <xf numFmtId="0" fontId="0" fillId="8" borderId="0" xfId="0" applyFill="1"/>
    <xf numFmtId="4" fontId="3" fillId="0" borderId="14" xfId="1" applyNumberFormat="1" applyFont="1" applyFill="1" applyBorder="1" applyAlignment="1" applyProtection="1">
      <alignment horizontal="center"/>
      <protection hidden="1"/>
    </xf>
    <xf numFmtId="0" fontId="1" fillId="0" borderId="0" xfId="1" applyFont="1" applyFill="1" applyAlignment="1" applyProtection="1">
      <alignment horizontal="left"/>
      <protection hidden="1"/>
    </xf>
    <xf numFmtId="4" fontId="10" fillId="4" borderId="11" xfId="0" applyNumberFormat="1" applyFont="1" applyFill="1" applyBorder="1" applyAlignment="1" applyProtection="1">
      <alignment horizontal="right" shrinkToFit="1"/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7" fillId="0" borderId="0" xfId="1" applyFont="1" applyFill="1" applyBorder="1" applyAlignment="1" applyProtection="1">
      <alignment horizontal="center"/>
      <protection hidden="1"/>
    </xf>
    <xf numFmtId="0" fontId="1" fillId="4" borderId="0" xfId="1" applyFont="1" applyFill="1" applyBorder="1" applyAlignment="1" applyProtection="1">
      <alignment horizontal="center"/>
      <protection hidden="1"/>
    </xf>
    <xf numFmtId="0" fontId="1" fillId="2" borderId="1" xfId="1" applyFont="1" applyFill="1" applyBorder="1" applyAlignment="1" applyProtection="1">
      <alignment horizontal="left"/>
      <protection hidden="1"/>
    </xf>
    <xf numFmtId="0" fontId="1" fillId="2" borderId="2" xfId="1" applyFont="1" applyFill="1" applyBorder="1" applyAlignment="1" applyProtection="1">
      <alignment horizontal="left"/>
      <protection hidden="1"/>
    </xf>
    <xf numFmtId="0" fontId="1" fillId="2" borderId="3" xfId="1" applyFont="1" applyFill="1" applyBorder="1" applyAlignment="1" applyProtection="1">
      <alignment horizontal="left"/>
      <protection hidden="1"/>
    </xf>
    <xf numFmtId="0" fontId="1" fillId="2" borderId="5" xfId="1" applyFont="1" applyFill="1" applyBorder="1" applyAlignment="1" applyProtection="1">
      <alignment horizontal="center" textRotation="90"/>
      <protection hidden="1"/>
    </xf>
    <xf numFmtId="0" fontId="1" fillId="2" borderId="8" xfId="1" applyFont="1" applyFill="1" applyBorder="1" applyAlignment="1" applyProtection="1">
      <alignment horizontal="center" textRotation="90"/>
      <protection hidden="1"/>
    </xf>
    <xf numFmtId="0" fontId="1" fillId="2" borderId="11" xfId="1" applyFont="1" applyFill="1" applyBorder="1" applyAlignment="1" applyProtection="1">
      <alignment horizontal="center" textRotation="90"/>
      <protection hidden="1"/>
    </xf>
    <xf numFmtId="0" fontId="1" fillId="2" borderId="1" xfId="1" applyFont="1" applyFill="1" applyBorder="1" applyAlignment="1" applyProtection="1">
      <alignment horizontal="center" vertical="center"/>
      <protection hidden="1"/>
    </xf>
    <xf numFmtId="0" fontId="1" fillId="2" borderId="2" xfId="1" applyFont="1" applyFill="1" applyBorder="1" applyAlignment="1" applyProtection="1">
      <alignment horizontal="center" vertical="center"/>
      <protection hidden="1"/>
    </xf>
    <xf numFmtId="0" fontId="1" fillId="2" borderId="3" xfId="1" applyFont="1" applyFill="1" applyBorder="1" applyAlignment="1" applyProtection="1">
      <alignment horizontal="center" vertical="center"/>
      <protection hidden="1"/>
    </xf>
    <xf numFmtId="0" fontId="1" fillId="2" borderId="1" xfId="1" applyFont="1" applyFill="1" applyBorder="1" applyAlignment="1" applyProtection="1">
      <alignment horizontal="center" vertical="center" wrapText="1"/>
      <protection hidden="1"/>
    </xf>
    <xf numFmtId="0" fontId="1" fillId="2" borderId="2" xfId="1" applyFont="1" applyFill="1" applyBorder="1" applyAlignment="1" applyProtection="1">
      <alignment horizontal="center" vertical="center" wrapText="1"/>
      <protection hidden="1"/>
    </xf>
    <xf numFmtId="0" fontId="1" fillId="2" borderId="3" xfId="1" applyFont="1" applyFill="1" applyBorder="1" applyAlignment="1" applyProtection="1">
      <alignment horizontal="center" vertical="center" wrapText="1"/>
      <protection hidden="1"/>
    </xf>
    <xf numFmtId="0" fontId="3" fillId="2" borderId="5" xfId="1" applyFont="1" applyFill="1" applyBorder="1" applyAlignment="1" applyProtection="1">
      <alignment horizontal="center" vertical="center" wrapText="1"/>
      <protection hidden="1"/>
    </xf>
    <xf numFmtId="0" fontId="3" fillId="2" borderId="9" xfId="1" applyFont="1" applyFill="1" applyBorder="1" applyAlignment="1" applyProtection="1">
      <alignment horizontal="center" vertical="center" wrapText="1"/>
      <protection hidden="1"/>
    </xf>
    <xf numFmtId="0" fontId="1" fillId="2" borderId="6" xfId="1" applyFont="1" applyFill="1" applyBorder="1" applyAlignment="1" applyProtection="1">
      <alignment horizontal="center" vertical="center" wrapText="1"/>
      <protection hidden="1"/>
    </xf>
    <xf numFmtId="0" fontId="1" fillId="2" borderId="7" xfId="1" applyFont="1" applyFill="1" applyBorder="1" applyAlignment="1" applyProtection="1">
      <alignment horizontal="center" vertical="center" wrapText="1"/>
      <protection hidden="1"/>
    </xf>
    <xf numFmtId="0" fontId="1" fillId="2" borderId="10" xfId="1" applyFont="1" applyFill="1" applyBorder="1" applyAlignment="1" applyProtection="1">
      <alignment horizontal="center" vertical="center" wrapText="1"/>
      <protection hidden="1"/>
    </xf>
    <xf numFmtId="0" fontId="1" fillId="2" borderId="9" xfId="1" applyFont="1" applyFill="1" applyBorder="1" applyAlignment="1" applyProtection="1">
      <alignment horizontal="center" vertical="center" wrapText="1"/>
      <protection hidden="1"/>
    </xf>
    <xf numFmtId="0" fontId="1" fillId="2" borderId="5" xfId="1" applyFont="1" applyFill="1" applyBorder="1" applyAlignment="1" applyProtection="1">
      <alignment horizontal="center" vertical="center"/>
      <protection hidden="1"/>
    </xf>
    <xf numFmtId="0" fontId="1" fillId="2" borderId="11" xfId="1" applyFont="1" applyFill="1" applyBorder="1" applyAlignment="1" applyProtection="1">
      <alignment horizontal="center" vertical="center"/>
      <protection hidden="1"/>
    </xf>
    <xf numFmtId="0" fontId="1" fillId="2" borderId="6" xfId="1" applyFont="1" applyFill="1" applyBorder="1" applyAlignment="1" applyProtection="1">
      <alignment horizontal="center" vertical="center"/>
      <protection hidden="1"/>
    </xf>
    <xf numFmtId="0" fontId="1" fillId="2" borderId="12" xfId="1" applyFont="1" applyFill="1" applyBorder="1" applyAlignment="1" applyProtection="1">
      <alignment horizontal="center" vertical="center"/>
      <protection hidden="1"/>
    </xf>
    <xf numFmtId="0" fontId="1" fillId="2" borderId="5" xfId="1" applyFont="1" applyFill="1" applyBorder="1" applyAlignment="1" applyProtection="1">
      <alignment horizontal="center" vertical="center" textRotation="90" wrapText="1"/>
      <protection hidden="1"/>
    </xf>
    <xf numFmtId="0" fontId="1" fillId="2" borderId="11" xfId="1" applyFont="1" applyFill="1" applyBorder="1" applyAlignment="1" applyProtection="1">
      <alignment horizontal="center" vertical="center" textRotation="90" wrapText="1"/>
      <protection hidden="1"/>
    </xf>
    <xf numFmtId="14" fontId="1" fillId="0" borderId="0" xfId="1" applyNumberFormat="1" applyFont="1" applyFill="1" applyBorder="1" applyAlignment="1" applyProtection="1">
      <alignment horizontal="center"/>
      <protection hidden="1"/>
    </xf>
    <xf numFmtId="14" fontId="7" fillId="0" borderId="0" xfId="1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Normal_ÇEŞİTLİÖDEMELERBRD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13</xdr:row>
      <xdr:rowOff>83820</xdr:rowOff>
    </xdr:from>
    <xdr:to>
      <xdr:col>3</xdr:col>
      <xdr:colOff>1863099</xdr:colOff>
      <xdr:row>17</xdr:row>
      <xdr:rowOff>22860</xdr:rowOff>
    </xdr:to>
    <xdr:sp macro="" textlink="">
      <xdr:nvSpPr>
        <xdr:cNvPr id="2" name="Metin kutusu 1"/>
        <xdr:cNvSpPr txBox="1"/>
      </xdr:nvSpPr>
      <xdr:spPr>
        <a:xfrm>
          <a:off x="38100" y="2560320"/>
          <a:ext cx="4177674" cy="7010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tr-TR" sz="1400"/>
            <a:t>NOT: AYNI FORMAT OLMAK KAYDIYLA İKİNCİ SATIRDAN İTİBAREN YIL-DÖNEM VE NET ASGARİ ÜCRETİ GİRİP</a:t>
          </a:r>
          <a:r>
            <a:rPr lang="tr-TR" sz="1400" baseline="0"/>
            <a:t> PROGRAMI İZLYEN YILLARA GÖRE GÜNCELLEYEBİLİRSİNİZ.</a:t>
          </a:r>
          <a:endParaRPr lang="tr-TR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tabSelected="1" workbookViewId="0">
      <selection activeCell="D17" sqref="D17"/>
    </sheetView>
  </sheetViews>
  <sheetFormatPr defaultRowHeight="12.75"/>
  <cols>
    <col min="1" max="1" width="5" style="1" customWidth="1"/>
    <col min="2" max="2" width="14" style="1" customWidth="1"/>
    <col min="3" max="3" width="9.140625" style="1"/>
    <col min="4" max="4" width="16.7109375" style="1" customWidth="1"/>
    <col min="5" max="5" width="9.140625" style="2"/>
    <col min="6" max="6" width="9.140625" style="1"/>
    <col min="7" max="11" width="9.140625" style="2"/>
    <col min="12" max="12" width="9.140625" style="3"/>
    <col min="13" max="13" width="9.140625" style="2"/>
    <col min="14" max="14" width="9.7109375" style="1" customWidth="1"/>
    <col min="15" max="19" width="9.140625" style="1"/>
    <col min="20" max="22" width="5" style="1" customWidth="1"/>
    <col min="23" max="23" width="6.140625" style="1" customWidth="1"/>
    <col min="24" max="25" width="9.140625" style="1"/>
    <col min="26" max="37" width="9.140625" style="1" customWidth="1"/>
    <col min="38" max="16384" width="9.140625" style="1"/>
  </cols>
  <sheetData>
    <row r="1" spans="1:33">
      <c r="S1" s="4"/>
      <c r="T1" s="4" t="s">
        <v>0</v>
      </c>
      <c r="U1" s="1">
        <v>1</v>
      </c>
    </row>
    <row r="2" spans="1:33">
      <c r="B2" s="1" t="s">
        <v>1</v>
      </c>
      <c r="C2" s="1" t="s">
        <v>2</v>
      </c>
      <c r="G2" s="5"/>
      <c r="H2" s="5"/>
      <c r="I2" s="6"/>
      <c r="K2" s="1"/>
      <c r="L2" s="1"/>
      <c r="M2" s="1"/>
      <c r="R2" s="129" t="s">
        <v>3</v>
      </c>
      <c r="S2" s="130"/>
      <c r="T2" s="130"/>
      <c r="U2" s="131"/>
      <c r="V2" s="7">
        <v>0</v>
      </c>
      <c r="W2" s="7">
        <v>4</v>
      </c>
    </row>
    <row r="3" spans="1:33">
      <c r="B3" s="1" t="s">
        <v>4</v>
      </c>
      <c r="C3" s="1" t="s">
        <v>85</v>
      </c>
      <c r="J3" s="8"/>
      <c r="K3" s="8"/>
      <c r="L3" s="9"/>
      <c r="M3" s="8"/>
      <c r="N3" s="8"/>
      <c r="R3" s="129" t="s">
        <v>5</v>
      </c>
      <c r="S3" s="131"/>
      <c r="T3" s="10">
        <v>2</v>
      </c>
      <c r="U3" s="10">
        <v>0</v>
      </c>
      <c r="V3" s="10">
        <v>1</v>
      </c>
      <c r="W3" s="10">
        <v>6</v>
      </c>
    </row>
    <row r="4" spans="1:33">
      <c r="A4" s="132" t="s">
        <v>6</v>
      </c>
      <c r="B4" s="135" t="s">
        <v>7</v>
      </c>
      <c r="C4" s="136"/>
      <c r="D4" s="137"/>
      <c r="E4" s="138" t="s">
        <v>8</v>
      </c>
      <c r="F4" s="139"/>
      <c r="G4" s="139"/>
      <c r="H4" s="139"/>
      <c r="I4" s="139"/>
      <c r="J4" s="139"/>
      <c r="K4" s="139"/>
      <c r="L4" s="139"/>
      <c r="M4" s="139"/>
      <c r="N4" s="140"/>
      <c r="O4" s="138" t="s">
        <v>9</v>
      </c>
      <c r="P4" s="139"/>
      <c r="Q4" s="139"/>
      <c r="R4" s="140"/>
      <c r="S4" s="141" t="s">
        <v>10</v>
      </c>
      <c r="T4" s="143" t="s">
        <v>11</v>
      </c>
      <c r="U4" s="144"/>
      <c r="V4" s="143" t="s">
        <v>12</v>
      </c>
      <c r="W4" s="144"/>
    </row>
    <row r="5" spans="1:33">
      <c r="A5" s="133"/>
      <c r="B5" s="147" t="s">
        <v>13</v>
      </c>
      <c r="C5" s="147" t="s">
        <v>14</v>
      </c>
      <c r="D5" s="149" t="s">
        <v>15</v>
      </c>
      <c r="E5" s="11"/>
      <c r="F5" s="11"/>
      <c r="G5" s="151" t="s">
        <v>16</v>
      </c>
      <c r="H5" s="11"/>
      <c r="I5" s="11"/>
      <c r="J5" s="11"/>
      <c r="K5" s="11"/>
      <c r="L5" s="151" t="s">
        <v>17</v>
      </c>
      <c r="M5" s="151" t="s">
        <v>18</v>
      </c>
      <c r="N5" s="11"/>
      <c r="O5" s="11"/>
      <c r="P5" s="11"/>
      <c r="Q5" s="11"/>
      <c r="R5" s="11"/>
      <c r="S5" s="142"/>
      <c r="T5" s="145"/>
      <c r="U5" s="146"/>
      <c r="V5" s="145"/>
      <c r="W5" s="146"/>
    </row>
    <row r="6" spans="1:33" ht="51">
      <c r="A6" s="134"/>
      <c r="B6" s="148"/>
      <c r="C6" s="148"/>
      <c r="D6" s="150"/>
      <c r="E6" s="12" t="s">
        <v>19</v>
      </c>
      <c r="F6" s="12" t="s">
        <v>20</v>
      </c>
      <c r="G6" s="152"/>
      <c r="H6" s="12" t="s">
        <v>21</v>
      </c>
      <c r="I6" s="12" t="s">
        <v>22</v>
      </c>
      <c r="J6" s="12" t="s">
        <v>23</v>
      </c>
      <c r="K6" s="12" t="s">
        <v>24</v>
      </c>
      <c r="L6" s="152"/>
      <c r="M6" s="152"/>
      <c r="N6" s="13" t="s">
        <v>25</v>
      </c>
      <c r="O6" s="12" t="s">
        <v>26</v>
      </c>
      <c r="P6" s="12" t="s">
        <v>27</v>
      </c>
      <c r="Q6" s="12" t="s">
        <v>28</v>
      </c>
      <c r="R6" s="12" t="s">
        <v>29</v>
      </c>
      <c r="S6" s="142"/>
      <c r="T6" s="145"/>
      <c r="U6" s="146"/>
      <c r="V6" s="145"/>
      <c r="W6" s="146"/>
      <c r="AA6" s="110" t="s">
        <v>45</v>
      </c>
      <c r="AB6" s="110" t="s">
        <v>46</v>
      </c>
      <c r="AC6" s="110" t="s">
        <v>47</v>
      </c>
      <c r="AD6" s="110" t="s">
        <v>48</v>
      </c>
    </row>
    <row r="7" spans="1:33" ht="15" hidden="1">
      <c r="A7" s="14"/>
      <c r="B7" s="15"/>
      <c r="C7" s="16"/>
      <c r="D7" s="17"/>
      <c r="E7" s="18"/>
      <c r="F7" s="19"/>
      <c r="G7" s="18"/>
      <c r="H7" s="18"/>
      <c r="I7" s="20"/>
      <c r="J7" s="21"/>
      <c r="K7" s="22"/>
      <c r="L7" s="23">
        <v>0</v>
      </c>
      <c r="M7" s="23">
        <v>0</v>
      </c>
      <c r="N7" s="24">
        <v>0</v>
      </c>
      <c r="O7" s="24"/>
      <c r="P7" s="24">
        <v>0</v>
      </c>
      <c r="Q7" s="24">
        <v>0</v>
      </c>
      <c r="R7" s="24">
        <v>0</v>
      </c>
      <c r="S7" s="25">
        <v>0</v>
      </c>
      <c r="T7" s="26"/>
      <c r="U7" s="27"/>
      <c r="V7" s="26"/>
      <c r="W7" s="27"/>
      <c r="AA7" s="111" t="s">
        <v>31</v>
      </c>
      <c r="AB7" s="112">
        <v>599.12</v>
      </c>
      <c r="AC7" s="113">
        <v>25.35</v>
      </c>
      <c r="AD7" s="111" t="s">
        <v>51</v>
      </c>
      <c r="AG7" s="1" t="s">
        <v>71</v>
      </c>
    </row>
    <row r="8" spans="1:33" ht="15">
      <c r="A8" s="28">
        <v>1</v>
      </c>
      <c r="B8" s="29">
        <v>0</v>
      </c>
      <c r="C8" s="30" t="s">
        <v>30</v>
      </c>
      <c r="D8" s="31" t="s">
        <v>89</v>
      </c>
      <c r="E8" s="32" t="s">
        <v>65</v>
      </c>
      <c r="F8" s="31" t="s">
        <v>79</v>
      </c>
      <c r="G8" s="33">
        <v>30</v>
      </c>
      <c r="H8" s="34" t="str">
        <f>IF(Sayfa3!G2="","",Sayfa3!G2)</f>
        <v>891,04</v>
      </c>
      <c r="I8" s="35">
        <v>0.15</v>
      </c>
      <c r="J8" s="36">
        <f>IF(K8="","",K8*50/100)</f>
        <v>133.65600000000001</v>
      </c>
      <c r="K8" s="36" t="str">
        <f>IF(Sayfa3!C2="","",Sayfa3!C2)</f>
        <v>267,312</v>
      </c>
      <c r="L8" s="37">
        <f>IF(M8="","",30-M8)</f>
        <v>7</v>
      </c>
      <c r="M8" s="38">
        <v>23</v>
      </c>
      <c r="N8" s="125" t="str">
        <f>IF(K8="","",K8)</f>
        <v>267,312</v>
      </c>
      <c r="O8" s="40">
        <v>0</v>
      </c>
      <c r="P8" s="40">
        <v>0</v>
      </c>
      <c r="Q8" s="40">
        <f>IF(N8="","",M8*N8/30)</f>
        <v>204.9392</v>
      </c>
      <c r="R8" s="41">
        <f>IF(Q8="","",Q8)</f>
        <v>204.9392</v>
      </c>
      <c r="S8" s="41">
        <f t="shared" ref="S8:S17" si="0">IF(N8="","",N8-R8)</f>
        <v>62.372800000000012</v>
      </c>
      <c r="T8" s="26"/>
      <c r="U8" s="27"/>
      <c r="V8" s="26"/>
      <c r="W8" s="27"/>
      <c r="AA8" s="114" t="s">
        <v>32</v>
      </c>
      <c r="AB8" s="115">
        <v>629.95000000000005</v>
      </c>
      <c r="AC8" s="116">
        <v>26.55</v>
      </c>
      <c r="AD8" s="114" t="s">
        <v>52</v>
      </c>
      <c r="AG8" s="1" t="s">
        <v>72</v>
      </c>
    </row>
    <row r="9" spans="1:33" ht="15">
      <c r="A9" s="28">
        <v>2</v>
      </c>
      <c r="B9" s="29">
        <v>0</v>
      </c>
      <c r="C9" s="30" t="s">
        <v>30</v>
      </c>
      <c r="D9" s="31" t="s">
        <v>89</v>
      </c>
      <c r="E9" s="32" t="s">
        <v>65</v>
      </c>
      <c r="F9" s="31" t="s">
        <v>80</v>
      </c>
      <c r="G9" s="33">
        <v>30</v>
      </c>
      <c r="H9" s="34" t="str">
        <f>IF(Sayfa3!G3="","",Sayfa3!G3)</f>
        <v>891,04</v>
      </c>
      <c r="I9" s="35">
        <v>0.15</v>
      </c>
      <c r="J9" s="36">
        <f t="shared" ref="J9:J37" si="1">IF(K9="","",K9*50/100)</f>
        <v>133.65600000000001</v>
      </c>
      <c r="K9" s="36" t="str">
        <f>IF(Sayfa3!C3="","",Sayfa3!C3)</f>
        <v>267,312</v>
      </c>
      <c r="L9" s="37">
        <f t="shared" ref="L9:L37" si="2">IF(M9="","",30-M9)</f>
        <v>30</v>
      </c>
      <c r="M9" s="38">
        <v>0</v>
      </c>
      <c r="N9" s="125" t="str">
        <f t="shared" ref="N9:N37" si="3">IF(K9="","",K9)</f>
        <v>267,312</v>
      </c>
      <c r="O9" s="40">
        <v>0</v>
      </c>
      <c r="P9" s="40">
        <v>0</v>
      </c>
      <c r="Q9" s="40">
        <f t="shared" ref="Q9:Q37" si="4">IF(N9="","",M9*N9/30)</f>
        <v>0</v>
      </c>
      <c r="R9" s="41">
        <f t="shared" ref="R9:R37" si="5">IF(Q9="","",Q9)</f>
        <v>0</v>
      </c>
      <c r="S9" s="41">
        <f t="shared" si="0"/>
        <v>267.31200000000001</v>
      </c>
      <c r="T9" s="26"/>
      <c r="U9" s="27"/>
      <c r="V9" s="26"/>
      <c r="W9" s="27"/>
      <c r="AA9" s="114" t="s">
        <v>53</v>
      </c>
      <c r="AB9" s="115">
        <v>658.95</v>
      </c>
      <c r="AC9" s="116">
        <v>27.9</v>
      </c>
      <c r="AD9" s="114" t="s">
        <v>54</v>
      </c>
      <c r="AG9" s="1" t="s">
        <v>73</v>
      </c>
    </row>
    <row r="10" spans="1:33" ht="15">
      <c r="A10" s="28">
        <v>3</v>
      </c>
      <c r="B10" s="29">
        <v>0</v>
      </c>
      <c r="C10" s="30" t="s">
        <v>30</v>
      </c>
      <c r="D10" s="31" t="s">
        <v>89</v>
      </c>
      <c r="E10" s="32" t="s">
        <v>65</v>
      </c>
      <c r="F10" s="31" t="s">
        <v>81</v>
      </c>
      <c r="G10" s="33">
        <v>30</v>
      </c>
      <c r="H10" s="34" t="str">
        <f>IF(Sayfa3!G4="","",Sayfa3!G4)</f>
        <v>891,04</v>
      </c>
      <c r="I10" s="35">
        <v>0.15</v>
      </c>
      <c r="J10" s="36">
        <f t="shared" si="1"/>
        <v>133.65600000000001</v>
      </c>
      <c r="K10" s="36" t="str">
        <f>IF(Sayfa3!C4="","",Sayfa3!C4)</f>
        <v>267,312</v>
      </c>
      <c r="L10" s="37">
        <v>29</v>
      </c>
      <c r="M10" s="38">
        <v>1</v>
      </c>
      <c r="N10" s="125" t="str">
        <f t="shared" si="3"/>
        <v>267,312</v>
      </c>
      <c r="O10" s="40">
        <v>0</v>
      </c>
      <c r="P10" s="40">
        <v>0</v>
      </c>
      <c r="Q10" s="40">
        <f t="shared" si="4"/>
        <v>8.910400000000001</v>
      </c>
      <c r="R10" s="41">
        <f t="shared" si="5"/>
        <v>8.910400000000001</v>
      </c>
      <c r="S10" s="41">
        <f t="shared" si="0"/>
        <v>258.40160000000003</v>
      </c>
      <c r="T10" s="26"/>
      <c r="U10" s="27"/>
      <c r="V10" s="26"/>
      <c r="W10" s="27"/>
      <c r="AA10" s="111" t="s">
        <v>55</v>
      </c>
      <c r="AB10" s="112">
        <v>701.13</v>
      </c>
      <c r="AC10" s="113">
        <v>29.55</v>
      </c>
      <c r="AD10" s="111" t="s">
        <v>56</v>
      </c>
      <c r="AG10" s="1" t="s">
        <v>74</v>
      </c>
    </row>
    <row r="11" spans="1:33" ht="15">
      <c r="A11" s="28">
        <v>4</v>
      </c>
      <c r="B11" s="29">
        <v>0</v>
      </c>
      <c r="C11" s="30" t="s">
        <v>30</v>
      </c>
      <c r="D11" s="31" t="s">
        <v>89</v>
      </c>
      <c r="E11" s="32" t="s">
        <v>65</v>
      </c>
      <c r="F11" s="31" t="s">
        <v>82</v>
      </c>
      <c r="G11" s="33">
        <v>30</v>
      </c>
      <c r="H11" s="34" t="str">
        <f>IF(Sayfa3!G5="","",Sayfa3!G5)</f>
        <v>891,04</v>
      </c>
      <c r="I11" s="35">
        <v>0.15</v>
      </c>
      <c r="J11" s="36">
        <f t="shared" si="1"/>
        <v>133.65600000000001</v>
      </c>
      <c r="K11" s="36" t="str">
        <f>IF(Sayfa3!C5="","",Sayfa3!C5)</f>
        <v>267,312</v>
      </c>
      <c r="L11" s="37">
        <f t="shared" si="2"/>
        <v>30</v>
      </c>
      <c r="M11" s="38">
        <v>0</v>
      </c>
      <c r="N11" s="125" t="str">
        <f t="shared" si="3"/>
        <v>267,312</v>
      </c>
      <c r="O11" s="40">
        <v>0</v>
      </c>
      <c r="P11" s="40">
        <v>0</v>
      </c>
      <c r="Q11" s="40">
        <f t="shared" si="4"/>
        <v>0</v>
      </c>
      <c r="R11" s="41">
        <f t="shared" si="5"/>
        <v>0</v>
      </c>
      <c r="S11" s="41">
        <f t="shared" si="0"/>
        <v>267.31200000000001</v>
      </c>
      <c r="T11" s="26"/>
      <c r="U11" s="27"/>
      <c r="V11" s="26"/>
      <c r="W11" s="27"/>
      <c r="AA11" s="111" t="s">
        <v>57</v>
      </c>
      <c r="AB11" s="112">
        <v>739.79</v>
      </c>
      <c r="AC11" s="113">
        <v>31.35</v>
      </c>
      <c r="AD11" s="111" t="s">
        <v>58</v>
      </c>
      <c r="AG11" s="1" t="s">
        <v>75</v>
      </c>
    </row>
    <row r="12" spans="1:33" ht="15">
      <c r="A12" s="28">
        <v>5</v>
      </c>
      <c r="B12" s="29">
        <v>0</v>
      </c>
      <c r="C12" s="30" t="s">
        <v>30</v>
      </c>
      <c r="D12" s="31" t="s">
        <v>89</v>
      </c>
      <c r="E12" s="32" t="s">
        <v>67</v>
      </c>
      <c r="F12" s="31" t="s">
        <v>71</v>
      </c>
      <c r="G12" s="33">
        <v>30</v>
      </c>
      <c r="H12" s="34" t="str">
        <f>IF(Sayfa3!G6="","",Sayfa3!G6)</f>
        <v>949,07</v>
      </c>
      <c r="I12" s="35">
        <v>0.15</v>
      </c>
      <c r="J12" s="36">
        <f t="shared" si="1"/>
        <v>142.3605</v>
      </c>
      <c r="K12" s="36" t="str">
        <f>IF(Sayfa3!C6="","",Sayfa3!C6)</f>
        <v>284,721</v>
      </c>
      <c r="L12" s="37">
        <f t="shared" si="2"/>
        <v>30</v>
      </c>
      <c r="M12" s="43">
        <v>0</v>
      </c>
      <c r="N12" s="125" t="str">
        <f t="shared" si="3"/>
        <v>284,721</v>
      </c>
      <c r="O12" s="40">
        <v>0</v>
      </c>
      <c r="P12" s="40">
        <v>0</v>
      </c>
      <c r="Q12" s="40">
        <f t="shared" si="4"/>
        <v>0</v>
      </c>
      <c r="R12" s="41">
        <f t="shared" si="5"/>
        <v>0</v>
      </c>
      <c r="S12" s="41">
        <f t="shared" si="0"/>
        <v>284.721</v>
      </c>
      <c r="T12" s="26"/>
      <c r="U12" s="27"/>
      <c r="V12" s="26"/>
      <c r="W12" s="27"/>
      <c r="AA12" s="114" t="s">
        <v>59</v>
      </c>
      <c r="AB12" s="115">
        <v>773.01</v>
      </c>
      <c r="AC12" s="116">
        <v>32.619999999999997</v>
      </c>
      <c r="AD12" s="114" t="s">
        <v>60</v>
      </c>
      <c r="AG12" s="1" t="s">
        <v>76</v>
      </c>
    </row>
    <row r="13" spans="1:33" ht="15">
      <c r="A13" s="28">
        <v>6</v>
      </c>
      <c r="B13" s="29">
        <v>0</v>
      </c>
      <c r="C13" s="30" t="s">
        <v>30</v>
      </c>
      <c r="D13" s="31" t="s">
        <v>89</v>
      </c>
      <c r="E13" s="32" t="s">
        <v>67</v>
      </c>
      <c r="F13" s="31" t="s">
        <v>72</v>
      </c>
      <c r="G13" s="33">
        <v>30</v>
      </c>
      <c r="H13" s="34" t="str">
        <f>IF(Sayfa3!G7="","",Sayfa3!G7)</f>
        <v>949,07</v>
      </c>
      <c r="I13" s="35">
        <v>0.15</v>
      </c>
      <c r="J13" s="36">
        <f t="shared" si="1"/>
        <v>142.3605</v>
      </c>
      <c r="K13" s="36" t="str">
        <f>IF(Sayfa3!C7="","",Sayfa3!C7)</f>
        <v>284,721</v>
      </c>
      <c r="L13" s="37">
        <f t="shared" si="2"/>
        <v>28</v>
      </c>
      <c r="M13" s="43">
        <v>2</v>
      </c>
      <c r="N13" s="39" t="str">
        <f t="shared" si="3"/>
        <v>284,721</v>
      </c>
      <c r="O13" s="40">
        <v>0</v>
      </c>
      <c r="P13" s="40">
        <v>0</v>
      </c>
      <c r="Q13" s="40">
        <f t="shared" si="4"/>
        <v>18.981400000000001</v>
      </c>
      <c r="R13" s="41">
        <f t="shared" si="5"/>
        <v>18.981400000000001</v>
      </c>
      <c r="S13" s="41">
        <f t="shared" si="0"/>
        <v>265.7396</v>
      </c>
      <c r="T13" s="26"/>
      <c r="U13" s="27"/>
      <c r="V13" s="26"/>
      <c r="W13" s="27"/>
      <c r="AA13" s="114" t="s">
        <v>61</v>
      </c>
      <c r="AB13" s="115">
        <v>803.68</v>
      </c>
      <c r="AC13" s="116">
        <v>34.049999999999997</v>
      </c>
      <c r="AD13" s="114" t="s">
        <v>62</v>
      </c>
      <c r="AG13" s="1" t="s">
        <v>77</v>
      </c>
    </row>
    <row r="14" spans="1:33" ht="15">
      <c r="A14" s="28">
        <v>7</v>
      </c>
      <c r="B14" s="29">
        <v>0</v>
      </c>
      <c r="C14" s="30" t="s">
        <v>30</v>
      </c>
      <c r="D14" s="31" t="s">
        <v>89</v>
      </c>
      <c r="E14" s="32" t="s">
        <v>67</v>
      </c>
      <c r="F14" s="31" t="s">
        <v>73</v>
      </c>
      <c r="G14" s="33">
        <v>30</v>
      </c>
      <c r="H14" s="34" t="str">
        <f>IF(Sayfa3!G8="","",Sayfa3!G8)</f>
        <v>949,07</v>
      </c>
      <c r="I14" s="35">
        <v>0.15</v>
      </c>
      <c r="J14" s="36">
        <f t="shared" si="1"/>
        <v>142.3605</v>
      </c>
      <c r="K14" s="36" t="str">
        <f>IF(Sayfa3!C8="","",Sayfa3!C8)</f>
        <v>284,721</v>
      </c>
      <c r="L14" s="37">
        <f t="shared" si="2"/>
        <v>29</v>
      </c>
      <c r="M14" s="43">
        <v>1</v>
      </c>
      <c r="N14" s="39" t="str">
        <f t="shared" si="3"/>
        <v>284,721</v>
      </c>
      <c r="O14" s="40">
        <v>0</v>
      </c>
      <c r="P14" s="40">
        <v>0</v>
      </c>
      <c r="Q14" s="40">
        <f t="shared" si="4"/>
        <v>9.4907000000000004</v>
      </c>
      <c r="R14" s="41">
        <f t="shared" si="5"/>
        <v>9.4907000000000004</v>
      </c>
      <c r="S14" s="41">
        <f t="shared" si="0"/>
        <v>275.2303</v>
      </c>
      <c r="T14" s="26"/>
      <c r="U14" s="27"/>
      <c r="V14" s="26"/>
      <c r="W14" s="27"/>
      <c r="AA14" s="111" t="s">
        <v>63</v>
      </c>
      <c r="AB14" s="117">
        <v>846</v>
      </c>
      <c r="AC14" s="113">
        <v>35.700000000000003</v>
      </c>
      <c r="AD14" s="111" t="s">
        <v>64</v>
      </c>
      <c r="AG14" s="1" t="s">
        <v>78</v>
      </c>
    </row>
    <row r="15" spans="1:33" ht="15">
      <c r="A15" s="28">
        <v>8</v>
      </c>
      <c r="B15" s="29">
        <v>0</v>
      </c>
      <c r="C15" s="30" t="s">
        <v>30</v>
      </c>
      <c r="D15" s="31" t="s">
        <v>89</v>
      </c>
      <c r="E15" s="32" t="s">
        <v>67</v>
      </c>
      <c r="F15" s="31" t="s">
        <v>74</v>
      </c>
      <c r="G15" s="33">
        <v>30</v>
      </c>
      <c r="H15" s="34" t="str">
        <f>IF(Sayfa3!G9="","",Sayfa3!G9)</f>
        <v>949,07</v>
      </c>
      <c r="I15" s="35">
        <v>0.15</v>
      </c>
      <c r="J15" s="36">
        <f t="shared" si="1"/>
        <v>142.3605</v>
      </c>
      <c r="K15" s="36" t="str">
        <f>IF(Sayfa3!C9="","",Sayfa3!C9)</f>
        <v>284,721</v>
      </c>
      <c r="L15" s="37">
        <f t="shared" si="2"/>
        <v>29</v>
      </c>
      <c r="M15" s="43">
        <v>1</v>
      </c>
      <c r="N15" s="39" t="str">
        <f t="shared" si="3"/>
        <v>284,721</v>
      </c>
      <c r="O15" s="40">
        <v>0</v>
      </c>
      <c r="P15" s="40">
        <v>0</v>
      </c>
      <c r="Q15" s="40">
        <f t="shared" si="4"/>
        <v>9.4907000000000004</v>
      </c>
      <c r="R15" s="41">
        <f t="shared" si="5"/>
        <v>9.4907000000000004</v>
      </c>
      <c r="S15" s="41">
        <f t="shared" si="0"/>
        <v>275.2303</v>
      </c>
      <c r="T15" s="26"/>
      <c r="U15" s="27"/>
      <c r="V15" s="26"/>
      <c r="W15" s="27"/>
      <c r="AA15" s="111" t="s">
        <v>65</v>
      </c>
      <c r="AB15" s="112">
        <v>891.04</v>
      </c>
      <c r="AC15" s="113">
        <v>37.799999999999997</v>
      </c>
      <c r="AD15" s="111" t="s">
        <v>66</v>
      </c>
      <c r="AG15" s="1" t="s">
        <v>79</v>
      </c>
    </row>
    <row r="16" spans="1:33" ht="15">
      <c r="A16" s="28">
        <v>9</v>
      </c>
      <c r="B16" s="29">
        <v>0</v>
      </c>
      <c r="C16" s="30" t="s">
        <v>30</v>
      </c>
      <c r="D16" s="31" t="s">
        <v>89</v>
      </c>
      <c r="E16" s="32" t="s">
        <v>67</v>
      </c>
      <c r="F16" s="31" t="s">
        <v>75</v>
      </c>
      <c r="G16" s="33">
        <v>30</v>
      </c>
      <c r="H16" s="34" t="str">
        <f>IF(Sayfa3!G10="","",Sayfa3!G10)</f>
        <v>949,07</v>
      </c>
      <c r="I16" s="35">
        <v>0.15</v>
      </c>
      <c r="J16" s="36">
        <f t="shared" si="1"/>
        <v>142.3605</v>
      </c>
      <c r="K16" s="36" t="str">
        <f>IF(Sayfa3!C10="","",Sayfa3!C10)</f>
        <v>284,721</v>
      </c>
      <c r="L16" s="37">
        <f t="shared" si="2"/>
        <v>28</v>
      </c>
      <c r="M16" s="43">
        <v>2</v>
      </c>
      <c r="N16" s="39" t="str">
        <f t="shared" si="3"/>
        <v>284,721</v>
      </c>
      <c r="O16" s="40">
        <v>0</v>
      </c>
      <c r="P16" s="40">
        <v>0</v>
      </c>
      <c r="Q16" s="40">
        <f t="shared" si="4"/>
        <v>18.981400000000001</v>
      </c>
      <c r="R16" s="41">
        <f t="shared" si="5"/>
        <v>18.981400000000001</v>
      </c>
      <c r="S16" s="41">
        <f t="shared" si="0"/>
        <v>265.7396</v>
      </c>
      <c r="T16" s="26"/>
      <c r="U16" s="27"/>
      <c r="V16" s="26"/>
      <c r="W16" s="27"/>
      <c r="AA16" s="114" t="s">
        <v>67</v>
      </c>
      <c r="AB16" s="115">
        <v>949.07</v>
      </c>
      <c r="AC16" s="116">
        <v>40.049999999999997</v>
      </c>
      <c r="AD16" s="114" t="s">
        <v>68</v>
      </c>
      <c r="AG16" s="1" t="s">
        <v>80</v>
      </c>
    </row>
    <row r="17" spans="1:33" ht="15">
      <c r="A17" s="28">
        <v>10</v>
      </c>
      <c r="B17" s="29">
        <v>0</v>
      </c>
      <c r="C17" s="30" t="s">
        <v>30</v>
      </c>
      <c r="D17" s="31" t="s">
        <v>89</v>
      </c>
      <c r="E17" s="32" t="s">
        <v>67</v>
      </c>
      <c r="F17" s="31" t="s">
        <v>76</v>
      </c>
      <c r="G17" s="33">
        <v>30</v>
      </c>
      <c r="H17" s="34" t="str">
        <f>IF(Sayfa3!G11="","",Sayfa3!G11)</f>
        <v>949,07</v>
      </c>
      <c r="I17" s="35">
        <v>0.15</v>
      </c>
      <c r="J17" s="36">
        <f t="shared" si="1"/>
        <v>142.3605</v>
      </c>
      <c r="K17" s="36" t="str">
        <f>IF(Sayfa3!C11="","",Sayfa3!C11)</f>
        <v>284,721</v>
      </c>
      <c r="L17" s="37">
        <f t="shared" si="2"/>
        <v>14</v>
      </c>
      <c r="M17" s="43">
        <v>16</v>
      </c>
      <c r="N17" s="39" t="str">
        <f t="shared" si="3"/>
        <v>284,721</v>
      </c>
      <c r="O17" s="40">
        <v>0</v>
      </c>
      <c r="P17" s="40">
        <v>0</v>
      </c>
      <c r="Q17" s="40">
        <f t="shared" si="4"/>
        <v>151.85120000000001</v>
      </c>
      <c r="R17" s="41">
        <f t="shared" si="5"/>
        <v>151.85120000000001</v>
      </c>
      <c r="S17" s="41">
        <f t="shared" si="0"/>
        <v>132.8698</v>
      </c>
      <c r="T17" s="26"/>
      <c r="U17" s="27"/>
      <c r="V17" s="26"/>
      <c r="W17" s="27"/>
      <c r="AA17" s="114" t="s">
        <v>69</v>
      </c>
      <c r="AB17" s="115">
        <v>1000.55</v>
      </c>
      <c r="AC17" s="116">
        <v>42.45</v>
      </c>
      <c r="AD17" s="114" t="s">
        <v>70</v>
      </c>
      <c r="AG17" s="1" t="s">
        <v>81</v>
      </c>
    </row>
    <row r="18" spans="1:33" ht="15">
      <c r="A18" s="28"/>
      <c r="B18" s="42"/>
      <c r="C18" s="30"/>
      <c r="D18" s="31"/>
      <c r="E18" s="32"/>
      <c r="F18" s="31"/>
      <c r="G18" s="33"/>
      <c r="H18" s="34" t="str">
        <f>IF(Sayfa3!G12="","",Sayfa3!G12)</f>
        <v/>
      </c>
      <c r="I18" s="35"/>
      <c r="J18" s="36" t="str">
        <f t="shared" si="1"/>
        <v/>
      </c>
      <c r="K18" s="36" t="str">
        <f>IF(Sayfa3!C12="","",Sayfa3!C12)</f>
        <v/>
      </c>
      <c r="L18" s="37" t="str">
        <f t="shared" si="2"/>
        <v/>
      </c>
      <c r="M18" s="43"/>
      <c r="N18" s="39" t="str">
        <f t="shared" si="3"/>
        <v/>
      </c>
      <c r="O18" s="40"/>
      <c r="P18" s="40"/>
      <c r="Q18" s="40" t="str">
        <f t="shared" si="4"/>
        <v/>
      </c>
      <c r="R18" s="41" t="str">
        <f t="shared" si="5"/>
        <v/>
      </c>
      <c r="S18" s="41" t="str">
        <f t="shared" ref="S18:S37" si="6">IF(N18="","",N18-R18)</f>
        <v/>
      </c>
      <c r="T18" s="26"/>
      <c r="U18" s="27"/>
      <c r="V18" s="26"/>
      <c r="W18" s="27"/>
      <c r="AA18" s="111" t="s">
        <v>49</v>
      </c>
      <c r="AB18" s="112">
        <v>1300.99</v>
      </c>
      <c r="AC18" s="113">
        <v>54.9</v>
      </c>
      <c r="AD18" s="111" t="s">
        <v>50</v>
      </c>
      <c r="AG18" s="1" t="s">
        <v>82</v>
      </c>
    </row>
    <row r="19" spans="1:33">
      <c r="A19" s="28"/>
      <c r="B19" s="42"/>
      <c r="C19" s="30"/>
      <c r="D19" s="31"/>
      <c r="E19" s="32"/>
      <c r="F19" s="31"/>
      <c r="G19" s="33"/>
      <c r="H19" s="34" t="str">
        <f>IF(Sayfa3!G13="","",Sayfa3!G13)</f>
        <v/>
      </c>
      <c r="I19" s="35"/>
      <c r="J19" s="36" t="str">
        <f t="shared" si="1"/>
        <v/>
      </c>
      <c r="K19" s="36" t="str">
        <f>IF(Sayfa3!C13="","",Sayfa3!C13)</f>
        <v/>
      </c>
      <c r="L19" s="37" t="str">
        <f t="shared" si="2"/>
        <v/>
      </c>
      <c r="M19" s="43"/>
      <c r="N19" s="39" t="str">
        <f t="shared" si="3"/>
        <v/>
      </c>
      <c r="O19" s="40"/>
      <c r="P19" s="40"/>
      <c r="Q19" s="40" t="str">
        <f t="shared" si="4"/>
        <v/>
      </c>
      <c r="R19" s="41" t="str">
        <f t="shared" si="5"/>
        <v/>
      </c>
      <c r="S19" s="41" t="str">
        <f t="shared" si="6"/>
        <v/>
      </c>
      <c r="T19" s="26"/>
      <c r="U19" s="27"/>
      <c r="V19" s="26"/>
      <c r="W19" s="27"/>
    </row>
    <row r="20" spans="1:33">
      <c r="A20" s="28"/>
      <c r="B20" s="42"/>
      <c r="C20" s="30"/>
      <c r="D20" s="31"/>
      <c r="E20" s="32"/>
      <c r="F20" s="31"/>
      <c r="G20" s="33"/>
      <c r="H20" s="34" t="str">
        <f>IF(Sayfa3!G14="","",Sayfa3!G14)</f>
        <v/>
      </c>
      <c r="I20" s="35"/>
      <c r="J20" s="36" t="str">
        <f t="shared" si="1"/>
        <v/>
      </c>
      <c r="K20" s="36" t="str">
        <f>IF(Sayfa3!C14="","",Sayfa3!C14)</f>
        <v/>
      </c>
      <c r="L20" s="37" t="str">
        <f t="shared" si="2"/>
        <v/>
      </c>
      <c r="M20" s="43"/>
      <c r="N20" s="39" t="str">
        <f t="shared" si="3"/>
        <v/>
      </c>
      <c r="O20" s="40"/>
      <c r="P20" s="40"/>
      <c r="Q20" s="40" t="str">
        <f t="shared" si="4"/>
        <v/>
      </c>
      <c r="R20" s="41" t="str">
        <f t="shared" si="5"/>
        <v/>
      </c>
      <c r="S20" s="41" t="str">
        <f t="shared" si="6"/>
        <v/>
      </c>
      <c r="T20" s="26"/>
      <c r="U20" s="27"/>
      <c r="V20" s="26"/>
      <c r="W20" s="27"/>
    </row>
    <row r="21" spans="1:33">
      <c r="A21" s="28"/>
      <c r="B21" s="42"/>
      <c r="C21" s="30"/>
      <c r="D21" s="31"/>
      <c r="E21" s="32"/>
      <c r="F21" s="31"/>
      <c r="G21" s="33"/>
      <c r="H21" s="34" t="str">
        <f>IF(Sayfa3!G15="","",Sayfa3!G15)</f>
        <v/>
      </c>
      <c r="I21" s="35"/>
      <c r="J21" s="36" t="str">
        <f t="shared" si="1"/>
        <v/>
      </c>
      <c r="K21" s="36" t="str">
        <f>IF(Sayfa3!C15="","",Sayfa3!C15)</f>
        <v/>
      </c>
      <c r="L21" s="37" t="str">
        <f t="shared" si="2"/>
        <v/>
      </c>
      <c r="M21" s="43"/>
      <c r="N21" s="39" t="str">
        <f t="shared" si="3"/>
        <v/>
      </c>
      <c r="O21" s="40"/>
      <c r="P21" s="40"/>
      <c r="Q21" s="40" t="str">
        <f t="shared" si="4"/>
        <v/>
      </c>
      <c r="R21" s="41" t="str">
        <f t="shared" si="5"/>
        <v/>
      </c>
      <c r="S21" s="41" t="str">
        <f t="shared" si="6"/>
        <v/>
      </c>
      <c r="T21" s="26"/>
      <c r="U21" s="27"/>
      <c r="V21" s="26"/>
      <c r="W21" s="27"/>
    </row>
    <row r="22" spans="1:33">
      <c r="A22" s="28"/>
      <c r="B22" s="42"/>
      <c r="C22" s="30"/>
      <c r="D22" s="31"/>
      <c r="E22" s="32"/>
      <c r="F22" s="31"/>
      <c r="G22" s="33"/>
      <c r="H22" s="34" t="str">
        <f>IF(Sayfa3!G16="","",Sayfa3!G16)</f>
        <v/>
      </c>
      <c r="I22" s="35"/>
      <c r="J22" s="36" t="str">
        <f t="shared" si="1"/>
        <v/>
      </c>
      <c r="K22" s="36" t="str">
        <f>IF(Sayfa3!C16="","",Sayfa3!C16)</f>
        <v/>
      </c>
      <c r="L22" s="37" t="str">
        <f t="shared" si="2"/>
        <v/>
      </c>
      <c r="M22" s="43"/>
      <c r="N22" s="39" t="str">
        <f t="shared" si="3"/>
        <v/>
      </c>
      <c r="O22" s="40"/>
      <c r="P22" s="40"/>
      <c r="Q22" s="40" t="str">
        <f t="shared" si="4"/>
        <v/>
      </c>
      <c r="R22" s="41" t="str">
        <f t="shared" si="5"/>
        <v/>
      </c>
      <c r="S22" s="41" t="str">
        <f t="shared" si="6"/>
        <v/>
      </c>
      <c r="T22" s="26"/>
      <c r="U22" s="27"/>
      <c r="V22" s="26"/>
      <c r="W22" s="27"/>
    </row>
    <row r="23" spans="1:33">
      <c r="A23" s="28"/>
      <c r="B23" s="42"/>
      <c r="C23" s="30"/>
      <c r="D23" s="31"/>
      <c r="E23" s="32"/>
      <c r="F23" s="31"/>
      <c r="G23" s="33"/>
      <c r="H23" s="34" t="str">
        <f>IF(Sayfa3!G17="","",Sayfa3!G17)</f>
        <v/>
      </c>
      <c r="I23" s="35"/>
      <c r="J23" s="36" t="str">
        <f t="shared" si="1"/>
        <v/>
      </c>
      <c r="K23" s="36" t="str">
        <f>IF(Sayfa3!C17="","",Sayfa3!C17)</f>
        <v/>
      </c>
      <c r="L23" s="37" t="str">
        <f t="shared" si="2"/>
        <v/>
      </c>
      <c r="M23" s="43"/>
      <c r="N23" s="39" t="str">
        <f t="shared" si="3"/>
        <v/>
      </c>
      <c r="O23" s="40"/>
      <c r="P23" s="40"/>
      <c r="Q23" s="40" t="str">
        <f t="shared" si="4"/>
        <v/>
      </c>
      <c r="R23" s="41" t="str">
        <f t="shared" si="5"/>
        <v/>
      </c>
      <c r="S23" s="41" t="str">
        <f t="shared" si="6"/>
        <v/>
      </c>
      <c r="T23" s="26"/>
      <c r="U23" s="27"/>
      <c r="V23" s="26"/>
      <c r="W23" s="27"/>
    </row>
    <row r="24" spans="1:33">
      <c r="A24" s="28"/>
      <c r="B24" s="42"/>
      <c r="C24" s="30"/>
      <c r="D24" s="31"/>
      <c r="E24" s="32"/>
      <c r="F24" s="31"/>
      <c r="G24" s="33"/>
      <c r="H24" s="34" t="str">
        <f>IF(Sayfa3!G18="","",Sayfa3!G18)</f>
        <v/>
      </c>
      <c r="I24" s="35"/>
      <c r="J24" s="36" t="str">
        <f t="shared" si="1"/>
        <v/>
      </c>
      <c r="K24" s="36" t="str">
        <f>IF(Sayfa3!C18="","",Sayfa3!C18)</f>
        <v/>
      </c>
      <c r="L24" s="37" t="str">
        <f t="shared" si="2"/>
        <v/>
      </c>
      <c r="M24" s="43"/>
      <c r="N24" s="39" t="str">
        <f t="shared" si="3"/>
        <v/>
      </c>
      <c r="O24" s="40"/>
      <c r="P24" s="40"/>
      <c r="Q24" s="40" t="str">
        <f t="shared" si="4"/>
        <v/>
      </c>
      <c r="R24" s="41" t="str">
        <f t="shared" si="5"/>
        <v/>
      </c>
      <c r="S24" s="41" t="str">
        <f t="shared" si="6"/>
        <v/>
      </c>
      <c r="T24" s="26"/>
      <c r="U24" s="27"/>
      <c r="V24" s="26"/>
      <c r="W24" s="27"/>
    </row>
    <row r="25" spans="1:33">
      <c r="A25" s="28"/>
      <c r="B25" s="42"/>
      <c r="C25" s="30"/>
      <c r="D25" s="31"/>
      <c r="E25" s="32"/>
      <c r="F25" s="31"/>
      <c r="G25" s="33"/>
      <c r="H25" s="34" t="str">
        <f>IF(Sayfa3!G19="","",Sayfa3!G19)</f>
        <v/>
      </c>
      <c r="I25" s="35"/>
      <c r="J25" s="36" t="str">
        <f t="shared" si="1"/>
        <v/>
      </c>
      <c r="K25" s="36" t="str">
        <f>IF(Sayfa3!C19="","",Sayfa3!C19)</f>
        <v/>
      </c>
      <c r="L25" s="37" t="str">
        <f t="shared" si="2"/>
        <v/>
      </c>
      <c r="M25" s="43"/>
      <c r="N25" s="39" t="str">
        <f t="shared" si="3"/>
        <v/>
      </c>
      <c r="O25" s="40"/>
      <c r="P25" s="40"/>
      <c r="Q25" s="40" t="str">
        <f t="shared" si="4"/>
        <v/>
      </c>
      <c r="R25" s="41" t="str">
        <f t="shared" si="5"/>
        <v/>
      </c>
      <c r="S25" s="41" t="str">
        <f t="shared" si="6"/>
        <v/>
      </c>
      <c r="T25" s="26"/>
      <c r="U25" s="27"/>
      <c r="V25" s="26"/>
      <c r="W25" s="27"/>
    </row>
    <row r="26" spans="1:33">
      <c r="A26" s="28"/>
      <c r="B26" s="42"/>
      <c r="C26" s="30"/>
      <c r="D26" s="31"/>
      <c r="E26" s="32"/>
      <c r="F26" s="31"/>
      <c r="G26" s="33"/>
      <c r="H26" s="34" t="str">
        <f>IF(Sayfa3!G20="","",Sayfa3!G20)</f>
        <v/>
      </c>
      <c r="I26" s="35"/>
      <c r="J26" s="36" t="str">
        <f t="shared" si="1"/>
        <v/>
      </c>
      <c r="K26" s="36" t="str">
        <f>IF(Sayfa3!C20="","",Sayfa3!C20)</f>
        <v/>
      </c>
      <c r="L26" s="37" t="str">
        <f t="shared" si="2"/>
        <v/>
      </c>
      <c r="M26" s="43"/>
      <c r="N26" s="39" t="str">
        <f t="shared" si="3"/>
        <v/>
      </c>
      <c r="O26" s="40"/>
      <c r="P26" s="40"/>
      <c r="Q26" s="40" t="str">
        <f t="shared" si="4"/>
        <v/>
      </c>
      <c r="R26" s="41" t="str">
        <f t="shared" si="5"/>
        <v/>
      </c>
      <c r="S26" s="41" t="str">
        <f t="shared" si="6"/>
        <v/>
      </c>
      <c r="T26" s="26"/>
      <c r="U26" s="27"/>
      <c r="V26" s="26"/>
      <c r="W26" s="27"/>
    </row>
    <row r="27" spans="1:33">
      <c r="A27" s="28"/>
      <c r="B27" s="42"/>
      <c r="C27" s="30"/>
      <c r="D27" s="31"/>
      <c r="E27" s="32"/>
      <c r="F27" s="31"/>
      <c r="G27" s="33"/>
      <c r="H27" s="34" t="str">
        <f>IF(Sayfa3!G21="","",Sayfa3!G21)</f>
        <v/>
      </c>
      <c r="I27" s="35"/>
      <c r="J27" s="36" t="str">
        <f t="shared" si="1"/>
        <v/>
      </c>
      <c r="K27" s="36" t="str">
        <f>IF(Sayfa3!C21="","",Sayfa3!C21)</f>
        <v/>
      </c>
      <c r="L27" s="37" t="str">
        <f t="shared" si="2"/>
        <v/>
      </c>
      <c r="M27" s="43"/>
      <c r="N27" s="39" t="str">
        <f t="shared" si="3"/>
        <v/>
      </c>
      <c r="O27" s="40"/>
      <c r="P27" s="40"/>
      <c r="Q27" s="40" t="str">
        <f t="shared" si="4"/>
        <v/>
      </c>
      <c r="R27" s="41" t="str">
        <f t="shared" si="5"/>
        <v/>
      </c>
      <c r="S27" s="41" t="str">
        <f t="shared" si="6"/>
        <v/>
      </c>
      <c r="T27" s="26"/>
      <c r="U27" s="27"/>
      <c r="V27" s="26"/>
      <c r="W27" s="27"/>
    </row>
    <row r="28" spans="1:33">
      <c r="A28" s="28"/>
      <c r="B28" s="42"/>
      <c r="C28" s="30"/>
      <c r="D28" s="31"/>
      <c r="E28" s="32"/>
      <c r="F28" s="31"/>
      <c r="G28" s="33"/>
      <c r="H28" s="34" t="str">
        <f>IF(Sayfa3!G22="","",Sayfa3!G22)</f>
        <v/>
      </c>
      <c r="I28" s="35"/>
      <c r="J28" s="36" t="str">
        <f t="shared" si="1"/>
        <v/>
      </c>
      <c r="K28" s="36" t="str">
        <f>IF(Sayfa3!C22="","",Sayfa3!C22)</f>
        <v/>
      </c>
      <c r="L28" s="37" t="str">
        <f t="shared" si="2"/>
        <v/>
      </c>
      <c r="M28" s="43"/>
      <c r="N28" s="39" t="str">
        <f t="shared" si="3"/>
        <v/>
      </c>
      <c r="O28" s="40"/>
      <c r="P28" s="40"/>
      <c r="Q28" s="40" t="str">
        <f t="shared" si="4"/>
        <v/>
      </c>
      <c r="R28" s="41" t="str">
        <f t="shared" si="5"/>
        <v/>
      </c>
      <c r="S28" s="41" t="str">
        <f t="shared" si="6"/>
        <v/>
      </c>
      <c r="T28" s="26"/>
      <c r="U28" s="27"/>
      <c r="V28" s="26"/>
      <c r="W28" s="27"/>
    </row>
    <row r="29" spans="1:33">
      <c r="A29" s="28"/>
      <c r="B29" s="42"/>
      <c r="C29" s="30"/>
      <c r="D29" s="31"/>
      <c r="E29" s="32"/>
      <c r="F29" s="31"/>
      <c r="G29" s="33"/>
      <c r="H29" s="34" t="str">
        <f>IF(Sayfa3!G23="","",Sayfa3!G23)</f>
        <v/>
      </c>
      <c r="I29" s="35"/>
      <c r="J29" s="36" t="str">
        <f t="shared" si="1"/>
        <v/>
      </c>
      <c r="K29" s="36" t="str">
        <f>IF(Sayfa3!C23="","",Sayfa3!C23)</f>
        <v/>
      </c>
      <c r="L29" s="37" t="str">
        <f t="shared" si="2"/>
        <v/>
      </c>
      <c r="M29" s="43"/>
      <c r="N29" s="39" t="str">
        <f t="shared" si="3"/>
        <v/>
      </c>
      <c r="O29" s="40"/>
      <c r="P29" s="40"/>
      <c r="Q29" s="40" t="str">
        <f t="shared" si="4"/>
        <v/>
      </c>
      <c r="R29" s="41" t="str">
        <f t="shared" si="5"/>
        <v/>
      </c>
      <c r="S29" s="41" t="str">
        <f t="shared" si="6"/>
        <v/>
      </c>
      <c r="T29" s="26"/>
      <c r="U29" s="27"/>
      <c r="V29" s="26"/>
      <c r="W29" s="27"/>
    </row>
    <row r="30" spans="1:33">
      <c r="A30" s="28"/>
      <c r="B30" s="42"/>
      <c r="C30" s="30"/>
      <c r="D30" s="31"/>
      <c r="E30" s="32"/>
      <c r="F30" s="31"/>
      <c r="G30" s="33"/>
      <c r="H30" s="34" t="str">
        <f>IF(Sayfa3!G24="","",Sayfa3!G24)</f>
        <v/>
      </c>
      <c r="I30" s="35"/>
      <c r="J30" s="36" t="str">
        <f t="shared" si="1"/>
        <v/>
      </c>
      <c r="K30" s="36" t="str">
        <f>IF(Sayfa3!C24="","",Sayfa3!C24)</f>
        <v/>
      </c>
      <c r="L30" s="37" t="str">
        <f t="shared" si="2"/>
        <v/>
      </c>
      <c r="M30" s="43"/>
      <c r="N30" s="39" t="str">
        <f t="shared" si="3"/>
        <v/>
      </c>
      <c r="O30" s="40"/>
      <c r="P30" s="40"/>
      <c r="Q30" s="40" t="str">
        <f t="shared" si="4"/>
        <v/>
      </c>
      <c r="R30" s="41" t="str">
        <f t="shared" si="5"/>
        <v/>
      </c>
      <c r="S30" s="41" t="str">
        <f t="shared" si="6"/>
        <v/>
      </c>
      <c r="T30" s="26"/>
      <c r="U30" s="27"/>
      <c r="V30" s="26"/>
      <c r="W30" s="27"/>
    </row>
    <row r="31" spans="1:33">
      <c r="A31" s="28"/>
      <c r="B31" s="42"/>
      <c r="C31" s="30"/>
      <c r="D31" s="31"/>
      <c r="E31" s="32"/>
      <c r="F31" s="31"/>
      <c r="G31" s="33"/>
      <c r="H31" s="34" t="str">
        <f>IF(Sayfa3!G25="","",Sayfa3!G25)</f>
        <v/>
      </c>
      <c r="I31" s="35"/>
      <c r="J31" s="36" t="str">
        <f t="shared" si="1"/>
        <v/>
      </c>
      <c r="K31" s="36" t="str">
        <f>IF(Sayfa3!C25="","",Sayfa3!C25)</f>
        <v/>
      </c>
      <c r="L31" s="37" t="str">
        <f t="shared" si="2"/>
        <v/>
      </c>
      <c r="M31" s="43"/>
      <c r="N31" s="39" t="str">
        <f t="shared" si="3"/>
        <v/>
      </c>
      <c r="O31" s="40"/>
      <c r="P31" s="40"/>
      <c r="Q31" s="40" t="str">
        <f t="shared" si="4"/>
        <v/>
      </c>
      <c r="R31" s="41" t="str">
        <f t="shared" si="5"/>
        <v/>
      </c>
      <c r="S31" s="41" t="str">
        <f t="shared" si="6"/>
        <v/>
      </c>
      <c r="T31" s="26"/>
      <c r="U31" s="27"/>
      <c r="V31" s="26"/>
      <c r="W31" s="27"/>
    </row>
    <row r="32" spans="1:33">
      <c r="A32" s="28"/>
      <c r="B32" s="42"/>
      <c r="C32" s="30"/>
      <c r="D32" s="31"/>
      <c r="E32" s="32"/>
      <c r="F32" s="31"/>
      <c r="G32" s="33"/>
      <c r="H32" s="34" t="str">
        <f>IF(Sayfa3!G26="","",Sayfa3!G26)</f>
        <v/>
      </c>
      <c r="I32" s="35"/>
      <c r="J32" s="36" t="str">
        <f t="shared" si="1"/>
        <v/>
      </c>
      <c r="K32" s="36" t="str">
        <f>IF(Sayfa3!C26="","",Sayfa3!C26)</f>
        <v/>
      </c>
      <c r="L32" s="37" t="str">
        <f t="shared" si="2"/>
        <v/>
      </c>
      <c r="M32" s="43"/>
      <c r="N32" s="39" t="str">
        <f t="shared" si="3"/>
        <v/>
      </c>
      <c r="O32" s="40"/>
      <c r="P32" s="40"/>
      <c r="Q32" s="40" t="str">
        <f t="shared" si="4"/>
        <v/>
      </c>
      <c r="R32" s="41" t="str">
        <f t="shared" si="5"/>
        <v/>
      </c>
      <c r="S32" s="41" t="str">
        <f t="shared" si="6"/>
        <v/>
      </c>
      <c r="T32" s="26"/>
      <c r="U32" s="27"/>
      <c r="V32" s="26"/>
      <c r="W32" s="27"/>
    </row>
    <row r="33" spans="1:23">
      <c r="A33" s="28"/>
      <c r="B33" s="42"/>
      <c r="C33" s="30"/>
      <c r="D33" s="31"/>
      <c r="E33" s="32"/>
      <c r="F33" s="31"/>
      <c r="G33" s="33"/>
      <c r="H33" s="34" t="str">
        <f>IF(Sayfa3!G27="","",Sayfa3!G27)</f>
        <v/>
      </c>
      <c r="I33" s="35"/>
      <c r="J33" s="36" t="str">
        <f t="shared" si="1"/>
        <v/>
      </c>
      <c r="K33" s="36" t="str">
        <f>IF(Sayfa3!C27="","",Sayfa3!C27)</f>
        <v/>
      </c>
      <c r="L33" s="37" t="str">
        <f t="shared" si="2"/>
        <v/>
      </c>
      <c r="M33" s="43"/>
      <c r="N33" s="39" t="str">
        <f t="shared" si="3"/>
        <v/>
      </c>
      <c r="O33" s="40"/>
      <c r="P33" s="40"/>
      <c r="Q33" s="40" t="str">
        <f t="shared" si="4"/>
        <v/>
      </c>
      <c r="R33" s="41" t="str">
        <f t="shared" si="5"/>
        <v/>
      </c>
      <c r="S33" s="41" t="str">
        <f t="shared" si="6"/>
        <v/>
      </c>
      <c r="T33" s="26"/>
      <c r="U33" s="27"/>
      <c r="V33" s="26"/>
      <c r="W33" s="27"/>
    </row>
    <row r="34" spans="1:23">
      <c r="A34" s="28"/>
      <c r="B34" s="42"/>
      <c r="C34" s="30"/>
      <c r="D34" s="31"/>
      <c r="E34" s="32"/>
      <c r="F34" s="31"/>
      <c r="G34" s="33"/>
      <c r="H34" s="34" t="str">
        <f>IF(Sayfa3!G28="","",Sayfa3!G28)</f>
        <v/>
      </c>
      <c r="I34" s="35"/>
      <c r="J34" s="36" t="str">
        <f t="shared" si="1"/>
        <v/>
      </c>
      <c r="K34" s="36" t="str">
        <f>IF(Sayfa3!C28="","",Sayfa3!C28)</f>
        <v/>
      </c>
      <c r="L34" s="37" t="str">
        <f t="shared" si="2"/>
        <v/>
      </c>
      <c r="M34" s="43"/>
      <c r="N34" s="39" t="str">
        <f t="shared" si="3"/>
        <v/>
      </c>
      <c r="O34" s="40"/>
      <c r="P34" s="40"/>
      <c r="Q34" s="40" t="str">
        <f t="shared" si="4"/>
        <v/>
      </c>
      <c r="R34" s="41" t="str">
        <f t="shared" si="5"/>
        <v/>
      </c>
      <c r="S34" s="41" t="str">
        <f t="shared" si="6"/>
        <v/>
      </c>
      <c r="T34" s="26"/>
      <c r="U34" s="27"/>
      <c r="V34" s="26"/>
      <c r="W34" s="27"/>
    </row>
    <row r="35" spans="1:23">
      <c r="A35" s="28"/>
      <c r="B35" s="42"/>
      <c r="C35" s="30"/>
      <c r="D35" s="31"/>
      <c r="E35" s="32"/>
      <c r="F35" s="31"/>
      <c r="G35" s="33"/>
      <c r="H35" s="34" t="str">
        <f>IF(Sayfa3!G29="","",Sayfa3!G29)</f>
        <v/>
      </c>
      <c r="I35" s="35"/>
      <c r="J35" s="36" t="str">
        <f t="shared" si="1"/>
        <v/>
      </c>
      <c r="K35" s="36" t="str">
        <f>IF(Sayfa3!C29="","",Sayfa3!C29)</f>
        <v/>
      </c>
      <c r="L35" s="37" t="str">
        <f t="shared" si="2"/>
        <v/>
      </c>
      <c r="M35" s="43"/>
      <c r="N35" s="39" t="str">
        <f t="shared" si="3"/>
        <v/>
      </c>
      <c r="O35" s="40"/>
      <c r="P35" s="40"/>
      <c r="Q35" s="40" t="str">
        <f t="shared" si="4"/>
        <v/>
      </c>
      <c r="R35" s="41" t="str">
        <f t="shared" si="5"/>
        <v/>
      </c>
      <c r="S35" s="41" t="str">
        <f t="shared" si="6"/>
        <v/>
      </c>
      <c r="T35" s="26"/>
      <c r="U35" s="27"/>
      <c r="V35" s="26"/>
      <c r="W35" s="27"/>
    </row>
    <row r="36" spans="1:23">
      <c r="A36" s="28"/>
      <c r="B36" s="42"/>
      <c r="C36" s="30"/>
      <c r="D36" s="31"/>
      <c r="E36" s="32"/>
      <c r="F36" s="31"/>
      <c r="G36" s="33"/>
      <c r="H36" s="34" t="str">
        <f>IF(Sayfa3!G30="","",Sayfa3!G30)</f>
        <v/>
      </c>
      <c r="I36" s="35"/>
      <c r="J36" s="36" t="str">
        <f t="shared" si="1"/>
        <v/>
      </c>
      <c r="K36" s="36" t="str">
        <f>IF(Sayfa3!C30="","",Sayfa3!C30)</f>
        <v/>
      </c>
      <c r="L36" s="37" t="str">
        <f t="shared" si="2"/>
        <v/>
      </c>
      <c r="M36" s="43"/>
      <c r="N36" s="39" t="str">
        <f t="shared" si="3"/>
        <v/>
      </c>
      <c r="O36" s="40"/>
      <c r="P36" s="40"/>
      <c r="Q36" s="40" t="str">
        <f t="shared" si="4"/>
        <v/>
      </c>
      <c r="R36" s="41" t="str">
        <f t="shared" si="5"/>
        <v/>
      </c>
      <c r="S36" s="41" t="str">
        <f t="shared" si="6"/>
        <v/>
      </c>
      <c r="T36" s="26"/>
      <c r="U36" s="27"/>
      <c r="V36" s="26"/>
      <c r="W36" s="27"/>
    </row>
    <row r="37" spans="1:23">
      <c r="A37" s="28"/>
      <c r="B37" s="44"/>
      <c r="C37" s="45"/>
      <c r="D37" s="31"/>
      <c r="E37" s="32"/>
      <c r="F37" s="31"/>
      <c r="G37" s="33"/>
      <c r="H37" s="34" t="str">
        <f>IF(Sayfa3!G31="","",Sayfa3!G31)</f>
        <v/>
      </c>
      <c r="I37" s="35"/>
      <c r="J37" s="36" t="str">
        <f t="shared" si="1"/>
        <v/>
      </c>
      <c r="K37" s="36" t="str">
        <f>IF(Sayfa3!C31="","",Sayfa3!C31)</f>
        <v/>
      </c>
      <c r="L37" s="37" t="str">
        <f t="shared" si="2"/>
        <v/>
      </c>
      <c r="M37" s="43"/>
      <c r="N37" s="39" t="str">
        <f t="shared" si="3"/>
        <v/>
      </c>
      <c r="O37" s="40"/>
      <c r="P37" s="40"/>
      <c r="Q37" s="40" t="str">
        <f t="shared" si="4"/>
        <v/>
      </c>
      <c r="R37" s="41" t="str">
        <f t="shared" si="5"/>
        <v/>
      </c>
      <c r="S37" s="41" t="str">
        <f t="shared" si="6"/>
        <v/>
      </c>
      <c r="T37" s="26"/>
      <c r="U37" s="27"/>
      <c r="V37" s="26"/>
      <c r="W37" s="27"/>
    </row>
    <row r="38" spans="1:23">
      <c r="A38" s="46"/>
      <c r="B38" s="47"/>
      <c r="C38" s="48"/>
      <c r="D38" s="49" t="s">
        <v>33</v>
      </c>
      <c r="E38" s="50"/>
      <c r="F38" s="51"/>
      <c r="G38" s="52"/>
      <c r="H38" s="52"/>
      <c r="I38" s="53"/>
      <c r="J38" s="54"/>
      <c r="K38" s="54">
        <f>K8+K9+K10+K11+K12+K13+K14+K15+K16+K17</f>
        <v>2777.5740000000001</v>
      </c>
      <c r="L38" s="55">
        <f t="shared" ref="L38:S38" si="7">SUM(L8:L37)</f>
        <v>254</v>
      </c>
      <c r="M38" s="55">
        <f t="shared" si="7"/>
        <v>46</v>
      </c>
      <c r="N38" s="54">
        <f>N8+N9+N10+N11+N12+N13+N14+N15+N16+N17</f>
        <v>2777.5740000000001</v>
      </c>
      <c r="O38" s="54">
        <f t="shared" si="7"/>
        <v>0</v>
      </c>
      <c r="P38" s="54">
        <f t="shared" si="7"/>
        <v>0</v>
      </c>
      <c r="Q38" s="54">
        <f t="shared" si="7"/>
        <v>422.64500000000004</v>
      </c>
      <c r="R38" s="54">
        <f t="shared" si="7"/>
        <v>422.64500000000004</v>
      </c>
      <c r="S38" s="54">
        <f t="shared" si="7"/>
        <v>2354.9289999999996</v>
      </c>
      <c r="T38" s="56"/>
      <c r="U38" s="57"/>
      <c r="V38" s="56"/>
      <c r="W38" s="57"/>
    </row>
    <row r="39" spans="1:23" s="70" customFormat="1">
      <c r="A39" s="58"/>
      <c r="B39" s="59"/>
      <c r="C39" s="60"/>
      <c r="D39" s="49" t="s">
        <v>34</v>
      </c>
      <c r="E39" s="61"/>
      <c r="F39" s="62"/>
      <c r="G39" s="62"/>
      <c r="H39" s="62"/>
      <c r="I39" s="62"/>
      <c r="J39" s="62"/>
      <c r="K39" s="63">
        <f>K38</f>
        <v>2777.5740000000001</v>
      </c>
      <c r="L39" s="64">
        <f>L38</f>
        <v>254</v>
      </c>
      <c r="M39" s="65">
        <v>82</v>
      </c>
      <c r="N39" s="63">
        <f>N38</f>
        <v>2777.5740000000001</v>
      </c>
      <c r="O39" s="66">
        <v>0</v>
      </c>
      <c r="P39" s="66">
        <v>0</v>
      </c>
      <c r="Q39" s="66">
        <f>Q38</f>
        <v>422.64500000000004</v>
      </c>
      <c r="R39" s="67">
        <f>R38</f>
        <v>422.64500000000004</v>
      </c>
      <c r="S39" s="67">
        <f>S38</f>
        <v>2354.9289999999996</v>
      </c>
      <c r="T39" s="68"/>
      <c r="U39" s="69"/>
      <c r="V39" s="68"/>
      <c r="W39" s="69"/>
    </row>
    <row r="40" spans="1:23">
      <c r="A40" s="84" t="s">
        <v>83</v>
      </c>
      <c r="B40" s="59"/>
      <c r="D40" s="72"/>
      <c r="E40" s="72"/>
      <c r="F40" s="123">
        <f>S39</f>
        <v>2354.9289999999996</v>
      </c>
      <c r="G40" s="124" t="s">
        <v>84</v>
      </c>
      <c r="H40" s="72"/>
      <c r="I40" s="73"/>
      <c r="J40" s="72"/>
      <c r="K40" s="74"/>
      <c r="L40" s="75"/>
      <c r="M40" s="75"/>
      <c r="N40" s="75"/>
      <c r="O40" s="75"/>
      <c r="P40" s="75"/>
      <c r="Q40" s="76"/>
      <c r="R40" s="77"/>
      <c r="S40" s="48"/>
      <c r="T40" s="48"/>
      <c r="U40" s="48"/>
      <c r="V40" s="48"/>
      <c r="W40" s="78"/>
    </row>
    <row r="41" spans="1:23" ht="15">
      <c r="A41" s="71"/>
      <c r="B41" s="79"/>
      <c r="C41"/>
      <c r="D41"/>
      <c r="E41" s="80"/>
      <c r="F41"/>
      <c r="H41" s="60"/>
      <c r="I41" s="60"/>
      <c r="J41" s="60"/>
      <c r="K41" s="81"/>
      <c r="L41" s="82"/>
      <c r="M41" s="83"/>
      <c r="N41" s="84"/>
      <c r="O41" s="84"/>
      <c r="P41" s="84"/>
      <c r="Q41" s="85"/>
      <c r="R41" s="60"/>
      <c r="S41" s="79"/>
      <c r="T41" s="79"/>
      <c r="U41" s="79"/>
      <c r="V41" s="79"/>
      <c r="W41" s="86"/>
    </row>
    <row r="42" spans="1:23" s="3" customFormat="1" ht="15">
      <c r="A42" s="87"/>
      <c r="B42" s="88" t="s">
        <v>35</v>
      </c>
      <c r="C42" s="89"/>
      <c r="D42" s="90"/>
      <c r="E42" s="80"/>
      <c r="F42" s="90"/>
      <c r="G42" s="91"/>
      <c r="H42" s="91"/>
      <c r="I42" s="91"/>
      <c r="J42" s="92"/>
      <c r="K42" s="91"/>
      <c r="L42" s="91"/>
      <c r="M42" s="60"/>
      <c r="N42" s="92"/>
      <c r="O42" s="93" t="s">
        <v>36</v>
      </c>
      <c r="P42" s="94"/>
      <c r="Q42" s="88"/>
      <c r="S42" s="94"/>
      <c r="T42" s="94"/>
      <c r="U42" s="94"/>
      <c r="V42" s="94"/>
      <c r="W42" s="95"/>
    </row>
    <row r="43" spans="1:23" s="3" customFormat="1" ht="15" customHeight="1">
      <c r="A43" s="87"/>
      <c r="B43" s="94" t="s">
        <v>37</v>
      </c>
      <c r="C43" s="128" t="s">
        <v>87</v>
      </c>
      <c r="D43" s="128"/>
      <c r="E43" s="92"/>
      <c r="F43" s="97"/>
      <c r="G43" s="91"/>
      <c r="H43" s="91"/>
      <c r="I43" s="153">
        <v>42407</v>
      </c>
      <c r="J43" s="153"/>
      <c r="K43" s="154"/>
      <c r="L43" s="154"/>
      <c r="M43" s="60"/>
      <c r="N43" s="127" t="s">
        <v>38</v>
      </c>
      <c r="O43" s="127"/>
      <c r="P43" s="127" t="s">
        <v>86</v>
      </c>
      <c r="Q43" s="127"/>
      <c r="R43" s="99"/>
      <c r="S43" s="91"/>
      <c r="T43" s="94"/>
      <c r="U43" s="94"/>
      <c r="V43" s="94"/>
      <c r="W43" s="95"/>
    </row>
    <row r="44" spans="1:23" s="3" customFormat="1" ht="15" customHeight="1">
      <c r="A44" s="87"/>
      <c r="B44" s="94" t="s">
        <v>39</v>
      </c>
      <c r="C44" s="128" t="s">
        <v>88</v>
      </c>
      <c r="D44" s="128"/>
      <c r="E44" s="60"/>
      <c r="F44" s="98"/>
      <c r="G44" s="100"/>
      <c r="H44" s="100"/>
      <c r="I44" s="126" t="s">
        <v>40</v>
      </c>
      <c r="J44" s="126"/>
      <c r="K44" s="126"/>
      <c r="L44" s="126"/>
      <c r="M44" s="101"/>
      <c r="N44" s="126" t="s">
        <v>41</v>
      </c>
      <c r="O44" s="126"/>
      <c r="P44" s="126" t="s">
        <v>42</v>
      </c>
      <c r="Q44" s="126"/>
      <c r="R44" s="102"/>
      <c r="S44" s="84"/>
      <c r="T44" s="94"/>
      <c r="U44" s="94"/>
      <c r="V44" s="94"/>
      <c r="W44" s="95"/>
    </row>
    <row r="45" spans="1:23" s="3" customFormat="1" ht="15" customHeight="1">
      <c r="A45" s="87"/>
      <c r="B45" s="94" t="s">
        <v>43</v>
      </c>
      <c r="C45" s="96"/>
      <c r="D45" s="98"/>
      <c r="E45" s="60"/>
      <c r="F45" s="98"/>
      <c r="G45" s="100"/>
      <c r="H45" s="100"/>
      <c r="I45" s="60"/>
      <c r="J45" s="60"/>
      <c r="K45" s="60"/>
      <c r="L45" s="94"/>
      <c r="M45" s="60"/>
      <c r="N45" s="126" t="s">
        <v>44</v>
      </c>
      <c r="O45" s="126"/>
      <c r="P45" s="84"/>
      <c r="Q45" s="94"/>
      <c r="R45" s="102"/>
      <c r="S45" s="84"/>
      <c r="T45" s="94"/>
      <c r="U45" s="94"/>
      <c r="V45" s="94"/>
      <c r="W45" s="95"/>
    </row>
    <row r="46" spans="1:23" s="3" customFormat="1">
      <c r="A46" s="103"/>
      <c r="B46" s="104"/>
      <c r="C46" s="94"/>
      <c r="D46" s="98"/>
      <c r="E46" s="60"/>
      <c r="F46" s="98"/>
      <c r="G46" s="84"/>
      <c r="H46" s="84"/>
      <c r="I46" s="84"/>
      <c r="J46" s="60"/>
      <c r="K46" s="60"/>
      <c r="L46" s="94"/>
      <c r="M46" s="60"/>
      <c r="N46" s="60"/>
      <c r="O46" s="84"/>
      <c r="P46" s="84"/>
      <c r="Q46" s="84"/>
      <c r="R46" s="60"/>
      <c r="S46" s="60"/>
      <c r="T46" s="94"/>
      <c r="U46" s="94"/>
      <c r="V46" s="94"/>
      <c r="W46" s="95"/>
    </row>
    <row r="47" spans="1:23" s="3" customFormat="1">
      <c r="A47" s="105"/>
      <c r="B47" s="106"/>
      <c r="C47" s="106"/>
      <c r="D47" s="106"/>
      <c r="E47" s="107"/>
      <c r="F47" s="106"/>
      <c r="G47" s="107"/>
      <c r="H47" s="107"/>
      <c r="I47" s="107"/>
      <c r="J47" s="107"/>
      <c r="K47" s="107"/>
      <c r="L47" s="106"/>
      <c r="M47" s="107"/>
      <c r="N47" s="106"/>
      <c r="O47" s="106"/>
      <c r="P47" s="106"/>
      <c r="Q47" s="106"/>
      <c r="R47" s="106"/>
      <c r="S47" s="108"/>
      <c r="T47" s="106"/>
      <c r="U47" s="108"/>
      <c r="V47" s="106"/>
      <c r="W47" s="109"/>
    </row>
  </sheetData>
  <mergeCells count="26">
    <mergeCell ref="V4:W6"/>
    <mergeCell ref="M5:M6"/>
    <mergeCell ref="N43:O43"/>
    <mergeCell ref="N44:O44"/>
    <mergeCell ref="R2:U2"/>
    <mergeCell ref="R3:S3"/>
    <mergeCell ref="A4:A6"/>
    <mergeCell ref="B4:D4"/>
    <mergeCell ref="E4:N4"/>
    <mergeCell ref="O4:R4"/>
    <mergeCell ref="S4:S6"/>
    <mergeCell ref="T4:U6"/>
    <mergeCell ref="B5:B6"/>
    <mergeCell ref="C5:C6"/>
    <mergeCell ref="D5:D6"/>
    <mergeCell ref="G5:G6"/>
    <mergeCell ref="L5:L6"/>
    <mergeCell ref="N45:O45"/>
    <mergeCell ref="P43:Q43"/>
    <mergeCell ref="P44:Q44"/>
    <mergeCell ref="C43:D43"/>
    <mergeCell ref="C44:D44"/>
    <mergeCell ref="I43:J43"/>
    <mergeCell ref="K43:L43"/>
    <mergeCell ref="I44:J44"/>
    <mergeCell ref="K44:L44"/>
  </mergeCells>
  <dataValidations count="2">
    <dataValidation type="list" allowBlank="1" showInputMessage="1" showErrorMessage="1" sqref="E8:E37">
      <formula1>AA$7:AA$18</formula1>
    </dataValidation>
    <dataValidation type="list" allowBlank="1" showInputMessage="1" showErrorMessage="1" sqref="F8:F37">
      <formula1>AG$7:AG$18</formula1>
    </dataValidation>
  </dataValidations>
  <pageMargins left="0.55000000000000004" right="0.26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sqref="A1:D13"/>
    </sheetView>
  </sheetViews>
  <sheetFormatPr defaultRowHeight="15"/>
  <cols>
    <col min="2" max="2" width="10.42578125" bestFit="1" customWidth="1"/>
    <col min="3" max="3" width="10.85546875" bestFit="1" customWidth="1"/>
    <col min="4" max="4" width="25.28515625" bestFit="1" customWidth="1"/>
  </cols>
  <sheetData>
    <row r="1" spans="1:4" ht="15.75">
      <c r="A1" s="110" t="s">
        <v>45</v>
      </c>
      <c r="B1" s="110" t="s">
        <v>46</v>
      </c>
      <c r="C1" s="110" t="s">
        <v>47</v>
      </c>
      <c r="D1" s="110" t="s">
        <v>48</v>
      </c>
    </row>
    <row r="2" spans="1:4" ht="15.75">
      <c r="A2" s="111" t="s">
        <v>31</v>
      </c>
      <c r="B2" s="112">
        <v>599.12</v>
      </c>
      <c r="C2" s="113">
        <v>25.35</v>
      </c>
      <c r="D2" s="111" t="s">
        <v>51</v>
      </c>
    </row>
    <row r="3" spans="1:4" ht="15.75">
      <c r="A3" s="114" t="s">
        <v>32</v>
      </c>
      <c r="B3" s="115">
        <v>629.95000000000005</v>
      </c>
      <c r="C3" s="116">
        <v>26.55</v>
      </c>
      <c r="D3" s="114" t="s">
        <v>52</v>
      </c>
    </row>
    <row r="4" spans="1:4" ht="15.75">
      <c r="A4" s="114" t="s">
        <v>53</v>
      </c>
      <c r="B4" s="115">
        <v>658.95</v>
      </c>
      <c r="C4" s="116">
        <v>27.9</v>
      </c>
      <c r="D4" s="114" t="s">
        <v>54</v>
      </c>
    </row>
    <row r="5" spans="1:4" ht="15.75">
      <c r="A5" s="111" t="s">
        <v>55</v>
      </c>
      <c r="B5" s="112">
        <v>701.13</v>
      </c>
      <c r="C5" s="113">
        <v>29.55</v>
      </c>
      <c r="D5" s="111" t="s">
        <v>56</v>
      </c>
    </row>
    <row r="6" spans="1:4" ht="15.75">
      <c r="A6" s="111" t="s">
        <v>57</v>
      </c>
      <c r="B6" s="112">
        <v>739.79</v>
      </c>
      <c r="C6" s="113">
        <v>31.35</v>
      </c>
      <c r="D6" s="111" t="s">
        <v>58</v>
      </c>
    </row>
    <row r="7" spans="1:4" ht="15.75">
      <c r="A7" s="114" t="s">
        <v>59</v>
      </c>
      <c r="B7" s="115">
        <v>773.01</v>
      </c>
      <c r="C7" s="116">
        <v>32.619999999999997</v>
      </c>
      <c r="D7" s="114" t="s">
        <v>60</v>
      </c>
    </row>
    <row r="8" spans="1:4" ht="15.75">
      <c r="A8" s="114" t="s">
        <v>61</v>
      </c>
      <c r="B8" s="115">
        <v>803.68</v>
      </c>
      <c r="C8" s="116">
        <v>34.049999999999997</v>
      </c>
      <c r="D8" s="114" t="s">
        <v>62</v>
      </c>
    </row>
    <row r="9" spans="1:4" ht="15.75">
      <c r="A9" s="111" t="s">
        <v>63</v>
      </c>
      <c r="B9" s="117">
        <v>846</v>
      </c>
      <c r="C9" s="113">
        <v>35.700000000000003</v>
      </c>
      <c r="D9" s="111" t="s">
        <v>64</v>
      </c>
    </row>
    <row r="10" spans="1:4" ht="15.75">
      <c r="A10" s="111" t="s">
        <v>65</v>
      </c>
      <c r="B10" s="112">
        <v>891.04</v>
      </c>
      <c r="C10" s="113">
        <v>37.799999999999997</v>
      </c>
      <c r="D10" s="111" t="s">
        <v>66</v>
      </c>
    </row>
    <row r="11" spans="1:4" ht="15.75">
      <c r="A11" s="114" t="s">
        <v>67</v>
      </c>
      <c r="B11" s="115">
        <v>949.07</v>
      </c>
      <c r="C11" s="116">
        <v>40.049999999999997</v>
      </c>
      <c r="D11" s="114" t="s">
        <v>68</v>
      </c>
    </row>
    <row r="12" spans="1:4" ht="15.75">
      <c r="A12" s="114" t="s">
        <v>69</v>
      </c>
      <c r="B12" s="115">
        <v>1000.55</v>
      </c>
      <c r="C12" s="116">
        <v>42.45</v>
      </c>
      <c r="D12" s="114" t="s">
        <v>70</v>
      </c>
    </row>
    <row r="13" spans="1:4" ht="15.75">
      <c r="A13" s="111" t="s">
        <v>49</v>
      </c>
      <c r="B13" s="112">
        <v>1300.99</v>
      </c>
      <c r="C13" s="113">
        <v>54.9</v>
      </c>
      <c r="D13" s="111" t="s">
        <v>50</v>
      </c>
    </row>
    <row r="14" spans="1:4" ht="15.75">
      <c r="A14" s="118"/>
      <c r="B14" s="118"/>
      <c r="C14" s="118"/>
      <c r="D14" s="118"/>
    </row>
    <row r="15" spans="1:4" ht="15.75">
      <c r="A15" s="118"/>
      <c r="B15" s="119"/>
      <c r="C15" s="119"/>
      <c r="D15" s="118"/>
    </row>
    <row r="16" spans="1:4" ht="15.75">
      <c r="A16" s="118"/>
      <c r="B16" s="119"/>
      <c r="C16" s="119"/>
      <c r="D16" s="118"/>
    </row>
    <row r="17" spans="1:4" ht="15.75">
      <c r="A17" s="118"/>
      <c r="B17" s="119"/>
      <c r="C17" s="119"/>
      <c r="D17" s="118"/>
    </row>
  </sheetData>
  <sortState ref="A2:D13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6"/>
  <sheetViews>
    <sheetView topLeftCell="A65" workbookViewId="0">
      <selection activeCell="G2" sqref="G2"/>
    </sheetView>
  </sheetViews>
  <sheetFormatPr defaultRowHeight="15"/>
  <sheetData>
    <row r="2" spans="1:7">
      <c r="A2" s="120" t="str">
        <f>IF(Sayfa1!E8="2010-2",599.12*30/100,IF(Sayfa1!E8="2011-1",629.95*30/100,IF(Sayfa1!E8="2011-2",658.95*30/100,IF(Sayfa1!E8="2012-1",701.13*30/100,IF(Sayfa1!E8="2012-2",739.79*30/100,IF(Sayfa1!E8="2013-1",773.01*30/100,IF(Sayfa1!E8="2013-2",803.68*30/100,IF(Sayfa1!E8="2014-1",846*30/100,""))))))))</f>
        <v/>
      </c>
      <c r="B2" s="120">
        <f>IF(Sayfa1!E8="2014-2",891.04*30/100,IF(Sayfa1!E8="2015-1",949.07*30/100,""))</f>
        <v>267.31199999999995</v>
      </c>
      <c r="C2" s="121" t="str">
        <f>A2&amp;B2</f>
        <v>267,312</v>
      </c>
      <c r="E2" t="str">
        <f>IF(Sayfa1!E8="2010-2",599.12,IF(Sayfa1!E8="2011-1",629.95,IF(Sayfa1!E8="2011-2",658.95,IF(Sayfa1!E8="2012-1",701.13,IF(Sayfa1!E8="2012-2",739.79,IF(Sayfa1!E8="2013-1",773.01,IF(Sayfa1!E8="2013-2",803.68,IF(Sayfa1!E8="2014-1",846,""))))))))</f>
        <v/>
      </c>
      <c r="F2">
        <f>IF(Sayfa1!E8="2014-2",891.04,IF(Sayfa1!E8="2015-1",949.07,""))</f>
        <v>891.04</v>
      </c>
      <c r="G2" s="122" t="str">
        <f>E2&amp;F2</f>
        <v>891,04</v>
      </c>
    </row>
    <row r="3" spans="1:7">
      <c r="A3" s="120" t="str">
        <f>IF(Sayfa1!E9="2010-2",599.12*30/100,IF(Sayfa1!E9="2011-1",629.95*30/100,IF(Sayfa1!E9="2011-2",658.95*30/100,IF(Sayfa1!E9="2012-1",701.13*30/100,IF(Sayfa1!E9="2012-2",739.79*30/100,IF(Sayfa1!E9="2013-1",773.01*30/100,IF(Sayfa1!E9="2013-2",803.68*30/100,IF(Sayfa1!E9="2014-1",846*30/100,""))))))))</f>
        <v/>
      </c>
      <c r="B3" s="120">
        <f>IF(Sayfa1!E9="2014-2",891.04*30/100,IF(Sayfa1!E9="2015-1",949.07*30/100,""))</f>
        <v>267.31199999999995</v>
      </c>
      <c r="C3" t="str">
        <f t="shared" ref="C3:C62" si="0">A3&amp;B3</f>
        <v>267,312</v>
      </c>
      <c r="E3" t="str">
        <f>IF(Sayfa1!E9="2010-2",599.12,IF(Sayfa1!E9="2011-1",629.95,IF(Sayfa1!E9="2011-2",658.95,IF(Sayfa1!E9="2012-1",701.13,IF(Sayfa1!E9="2012-2",739.79,IF(Sayfa1!E9="2013-1",773.01,IF(Sayfa1!E9="2013-2",803.68,IF(Sayfa1!E9="2014-1",846,""))))))))</f>
        <v/>
      </c>
      <c r="F3">
        <f>IF(Sayfa1!E9="2014-2",891.04,IF(Sayfa1!E9="2015-1",949.07,""))</f>
        <v>891.04</v>
      </c>
      <c r="G3" t="str">
        <f t="shared" ref="G3:G66" si="1">E3&amp;F3</f>
        <v>891,04</v>
      </c>
    </row>
    <row r="4" spans="1:7">
      <c r="A4" s="120" t="str">
        <f>IF(Sayfa1!E10="2010-2",599.12*30/100,IF(Sayfa1!E10="2011-1",629.95*30/100,IF(Sayfa1!E10="2011-2",658.95*30/100,IF(Sayfa1!E10="2012-1",701.13*30/100,IF(Sayfa1!E10="2012-2",739.79*30/100,IF(Sayfa1!E10="2013-1",773.01*30/100,IF(Sayfa1!E10="2013-2",803.68*30/100,IF(Sayfa1!E10="2014-1",846*30/100,""))))))))</f>
        <v/>
      </c>
      <c r="B4" s="120">
        <f>IF(Sayfa1!E10="2014-2",891.04*30/100,IF(Sayfa1!E10="2015-1",949.07*30/100,""))</f>
        <v>267.31199999999995</v>
      </c>
      <c r="C4" t="str">
        <f t="shared" si="0"/>
        <v>267,312</v>
      </c>
      <c r="E4" t="str">
        <f>IF(Sayfa1!E10="2010-2",599.12,IF(Sayfa1!E10="2011-1",629.95,IF(Sayfa1!E10="2011-2",658.95,IF(Sayfa1!E10="2012-1",701.13,IF(Sayfa1!E10="2012-2",739.79,IF(Sayfa1!E10="2013-1",773.01,IF(Sayfa1!E10="2013-2",803.68,IF(Sayfa1!E10="2014-1",846,""))))))))</f>
        <v/>
      </c>
      <c r="F4">
        <f>IF(Sayfa1!E10="2014-2",891.04,IF(Sayfa1!E10="2015-1",949.07,""))</f>
        <v>891.04</v>
      </c>
      <c r="G4" t="str">
        <f t="shared" si="1"/>
        <v>891,04</v>
      </c>
    </row>
    <row r="5" spans="1:7">
      <c r="A5" s="120" t="str">
        <f>IF(Sayfa1!E11="2010-2",599.12*30/100,IF(Sayfa1!E11="2011-1",629.95*30/100,IF(Sayfa1!E11="2011-2",658.95*30/100,IF(Sayfa1!E11="2012-1",701.13*30/100,IF(Sayfa1!E11="2012-2",739.79*30/100,IF(Sayfa1!E11="2013-1",773.01*30/100,IF(Sayfa1!E11="2013-2",803.68*30/100,IF(Sayfa1!E11="2014-1",846*30/100,""))))))))</f>
        <v/>
      </c>
      <c r="B5" s="120">
        <f>IF(Sayfa1!E11="2014-2",891.04*30/100,IF(Sayfa1!E11="2015-1",949.07*30/100,""))</f>
        <v>267.31199999999995</v>
      </c>
      <c r="C5" t="str">
        <f t="shared" si="0"/>
        <v>267,312</v>
      </c>
      <c r="E5" t="str">
        <f>IF(Sayfa1!E11="2010-2",599.12,IF(Sayfa1!E11="2011-1",629.95,IF(Sayfa1!E11="2011-2",658.95,IF(Sayfa1!E11="2012-1",701.13,IF(Sayfa1!E11="2012-2",739.79,IF(Sayfa1!E11="2013-1",773.01,IF(Sayfa1!E11="2013-2",803.68,IF(Sayfa1!E11="2014-1",846,""))))))))</f>
        <v/>
      </c>
      <c r="F5">
        <f>IF(Sayfa1!E11="2014-2",891.04,IF(Sayfa1!E11="2015-1",949.07,""))</f>
        <v>891.04</v>
      </c>
      <c r="G5" t="str">
        <f t="shared" si="1"/>
        <v>891,04</v>
      </c>
    </row>
    <row r="6" spans="1:7">
      <c r="A6" s="120" t="str">
        <f>IF(Sayfa1!E12="2010-2",599.12*30/100,IF(Sayfa1!E12="2011-1",629.95*30/100,IF(Sayfa1!E12="2011-2",658.95*30/100,IF(Sayfa1!E12="2012-1",701.13*30/100,IF(Sayfa1!E12="2012-2",739.79*30/100,IF(Sayfa1!E12="2013-1",773.01*30/100,IF(Sayfa1!E12="2013-2",803.68*30/100,IF(Sayfa1!E12="2014-1",846*30/100,""))))))))</f>
        <v/>
      </c>
      <c r="B6" s="120">
        <f>IF(Sayfa1!E12="2014-2",891.04*30/100,IF(Sayfa1!E12="2015-1",949.07*30/100,""))</f>
        <v>284.721</v>
      </c>
      <c r="C6" t="str">
        <f t="shared" si="0"/>
        <v>284,721</v>
      </c>
      <c r="E6" t="str">
        <f>IF(Sayfa1!E12="2010-2",599.12,IF(Sayfa1!E12="2011-1",629.95,IF(Sayfa1!E12="2011-2",658.95,IF(Sayfa1!E12="2012-1",701.13,IF(Sayfa1!E12="2012-2",739.79,IF(Sayfa1!E12="2013-1",773.01,IF(Sayfa1!E12="2013-2",803.68,IF(Sayfa1!E12="2014-1",846,""))))))))</f>
        <v/>
      </c>
      <c r="F6">
        <f>IF(Sayfa1!E12="2014-2",891.04,IF(Sayfa1!E12="2015-1",949.07,""))</f>
        <v>949.07</v>
      </c>
      <c r="G6" t="str">
        <f t="shared" si="1"/>
        <v>949,07</v>
      </c>
    </row>
    <row r="7" spans="1:7">
      <c r="A7" s="120" t="str">
        <f>IF(Sayfa1!E13="2010-2",599.12*30/100,IF(Sayfa1!E13="2011-1",629.95*30/100,IF(Sayfa1!E13="2011-2",658.95*30/100,IF(Sayfa1!E13="2012-1",701.13*30/100,IF(Sayfa1!E13="2012-2",739.79*30/100,IF(Sayfa1!E13="2013-1",773.01*30/100,IF(Sayfa1!E13="2013-2",803.68*30/100,IF(Sayfa1!E13="2014-1",846*30/100,""))))))))</f>
        <v/>
      </c>
      <c r="B7" s="120">
        <f>IF(Sayfa1!E13="2014-2",891.04*30/100,IF(Sayfa1!E13="2015-1",949.07*30/100,""))</f>
        <v>284.721</v>
      </c>
      <c r="C7" t="str">
        <f t="shared" si="0"/>
        <v>284,721</v>
      </c>
      <c r="E7" t="str">
        <f>IF(Sayfa1!E13="2010-2",599.12,IF(Sayfa1!E13="2011-1",629.95,IF(Sayfa1!E13="2011-2",658.95,IF(Sayfa1!E13="2012-1",701.13,IF(Sayfa1!E13="2012-2",739.79,IF(Sayfa1!E13="2013-1",773.01,IF(Sayfa1!E13="2013-2",803.68,IF(Sayfa1!E13="2014-1",846,""))))))))</f>
        <v/>
      </c>
      <c r="F7">
        <f>IF(Sayfa1!E13="2014-2",891.04,IF(Sayfa1!E13="2015-1",949.07,""))</f>
        <v>949.07</v>
      </c>
      <c r="G7" t="str">
        <f t="shared" si="1"/>
        <v>949,07</v>
      </c>
    </row>
    <row r="8" spans="1:7">
      <c r="A8" s="120" t="str">
        <f>IF(Sayfa1!E14="2010-2",599.12*30/100,IF(Sayfa1!E14="2011-1",629.95*30/100,IF(Sayfa1!E14="2011-2",658.95*30/100,IF(Sayfa1!E14="2012-1",701.13*30/100,IF(Sayfa1!E14="2012-2",739.79*30/100,IF(Sayfa1!E14="2013-1",773.01*30/100,IF(Sayfa1!E14="2013-2",803.68*30/100,IF(Sayfa1!E14="2014-1",846*30/100,""))))))))</f>
        <v/>
      </c>
      <c r="B8" s="120">
        <f>IF(Sayfa1!E14="2014-2",891.04*30/100,IF(Sayfa1!E14="2015-1",949.07*30/100,""))</f>
        <v>284.721</v>
      </c>
      <c r="C8" t="str">
        <f t="shared" si="0"/>
        <v>284,721</v>
      </c>
      <c r="E8" t="str">
        <f>IF(Sayfa1!E14="2010-2",599.12,IF(Sayfa1!E14="2011-1",629.95,IF(Sayfa1!E14="2011-2",658.95,IF(Sayfa1!E14="2012-1",701.13,IF(Sayfa1!E14="2012-2",739.79,IF(Sayfa1!E14="2013-1",773.01,IF(Sayfa1!E14="2013-2",803.68,IF(Sayfa1!E14="2014-1",846,""))))))))</f>
        <v/>
      </c>
      <c r="F8">
        <f>IF(Sayfa1!E14="2014-2",891.04,IF(Sayfa1!E14="2015-1",949.07,""))</f>
        <v>949.07</v>
      </c>
      <c r="G8" t="str">
        <f t="shared" si="1"/>
        <v>949,07</v>
      </c>
    </row>
    <row r="9" spans="1:7">
      <c r="A9" s="120" t="str">
        <f>IF(Sayfa1!E15="2010-2",599.12*30/100,IF(Sayfa1!E15="2011-1",629.95*30/100,IF(Sayfa1!E15="2011-2",658.95*30/100,IF(Sayfa1!E15="2012-1",701.13*30/100,IF(Sayfa1!E15="2012-2",739.79*30/100,IF(Sayfa1!E15="2013-1",773.01*30/100,IF(Sayfa1!E15="2013-2",803.68*30/100,IF(Sayfa1!E15="2014-1",846*30/100,""))))))))</f>
        <v/>
      </c>
      <c r="B9" s="120">
        <f>IF(Sayfa1!E15="2014-2",891.04*30/100,IF(Sayfa1!E15="2015-1",949.07*30/100,""))</f>
        <v>284.721</v>
      </c>
      <c r="C9" t="str">
        <f t="shared" si="0"/>
        <v>284,721</v>
      </c>
      <c r="E9" t="str">
        <f>IF(Sayfa1!E15="2010-2",599.12,IF(Sayfa1!E15="2011-1",629.95,IF(Sayfa1!E15="2011-2",658.95,IF(Sayfa1!E15="2012-1",701.13,IF(Sayfa1!E15="2012-2",739.79,IF(Sayfa1!E15="2013-1",773.01,IF(Sayfa1!E15="2013-2",803.68,IF(Sayfa1!E15="2014-1",846,""))))))))</f>
        <v/>
      </c>
      <c r="F9">
        <f>IF(Sayfa1!E15="2014-2",891.04,IF(Sayfa1!E15="2015-1",949.07,""))</f>
        <v>949.07</v>
      </c>
      <c r="G9" t="str">
        <f t="shared" si="1"/>
        <v>949,07</v>
      </c>
    </row>
    <row r="10" spans="1:7">
      <c r="A10" s="120" t="str">
        <f>IF(Sayfa1!E16="2010-2",599.12*30/100,IF(Sayfa1!E16="2011-1",629.95*30/100,IF(Sayfa1!E16="2011-2",658.95*30/100,IF(Sayfa1!E16="2012-1",701.13*30/100,IF(Sayfa1!E16="2012-2",739.79*30/100,IF(Sayfa1!E16="2013-1",773.01*30/100,IF(Sayfa1!E16="2013-2",803.68*30/100,IF(Sayfa1!E16="2014-1",846*30/100,""))))))))</f>
        <v/>
      </c>
      <c r="B10" s="120">
        <f>IF(Sayfa1!E16="2014-2",891.04*30/100,IF(Sayfa1!E16="2015-1",949.07*30/100,""))</f>
        <v>284.721</v>
      </c>
      <c r="C10" t="str">
        <f t="shared" si="0"/>
        <v>284,721</v>
      </c>
      <c r="E10" t="str">
        <f>IF(Sayfa1!E16="2010-2",599.12,IF(Sayfa1!E16="2011-1",629.95,IF(Sayfa1!E16="2011-2",658.95,IF(Sayfa1!E16="2012-1",701.13,IF(Sayfa1!E16="2012-2",739.79,IF(Sayfa1!E16="2013-1",773.01,IF(Sayfa1!E16="2013-2",803.68,IF(Sayfa1!E16="2014-1",846,""))))))))</f>
        <v/>
      </c>
      <c r="F10">
        <f>IF(Sayfa1!E16="2014-2",891.04,IF(Sayfa1!E16="2015-1",949.07,""))</f>
        <v>949.07</v>
      </c>
      <c r="G10" t="str">
        <f t="shared" si="1"/>
        <v>949,07</v>
      </c>
    </row>
    <row r="11" spans="1:7">
      <c r="A11" s="120" t="str">
        <f>IF(Sayfa1!E17="2010-2",599.12*30/100,IF(Sayfa1!E17="2011-1",629.95*30/100,IF(Sayfa1!E17="2011-2",658.95*30/100,IF(Sayfa1!E17="2012-1",701.13*30/100,IF(Sayfa1!E17="2012-2",739.79*30/100,IF(Sayfa1!E17="2013-1",773.01*30/100,IF(Sayfa1!E17="2013-2",803.68*30/100,IF(Sayfa1!E17="2014-1",846*30/100,""))))))))</f>
        <v/>
      </c>
      <c r="B11" s="120">
        <f>IF(Sayfa1!E17="2014-2",891.04*30/100,IF(Sayfa1!E17="2015-1",949.07*30/100,""))</f>
        <v>284.721</v>
      </c>
      <c r="C11" t="str">
        <f t="shared" si="0"/>
        <v>284,721</v>
      </c>
      <c r="E11" t="str">
        <f>IF(Sayfa1!E17="2010-2",599.12,IF(Sayfa1!E17="2011-1",629.95,IF(Sayfa1!E17="2011-2",658.95,IF(Sayfa1!E17="2012-1",701.13,IF(Sayfa1!E17="2012-2",739.79,IF(Sayfa1!E17="2013-1",773.01,IF(Sayfa1!E17="2013-2",803.68,IF(Sayfa1!E17="2014-1",846,""))))))))</f>
        <v/>
      </c>
      <c r="F11">
        <f>IF(Sayfa1!E17="2014-2",891.04,IF(Sayfa1!E17="2015-1",949.07,""))</f>
        <v>949.07</v>
      </c>
      <c r="G11" t="str">
        <f t="shared" si="1"/>
        <v>949,07</v>
      </c>
    </row>
    <row r="12" spans="1:7">
      <c r="A12" s="120" t="str">
        <f>IF(Sayfa1!E18="2010-2",599.12*30/100,IF(Sayfa1!E18="2011-1",629.95*30/100,IF(Sayfa1!E18="2011-2",658.95*30/100,IF(Sayfa1!E18="2012-1",701.13*30/100,IF(Sayfa1!E18="2012-2",739.79*30/100,IF(Sayfa1!E18="2013-1",773.01*30/100,IF(Sayfa1!E18="2013-2",803.68*30/100,IF(Sayfa1!E18="2014-1",846*30/100,""))))))))</f>
        <v/>
      </c>
      <c r="B12" s="120" t="str">
        <f>IF(Sayfa1!E18="2014-2",891.04*30/100,IF(Sayfa1!E18="2015-1",949.07*30/100,""))</f>
        <v/>
      </c>
      <c r="C12" t="str">
        <f t="shared" si="0"/>
        <v/>
      </c>
      <c r="E12" t="str">
        <f>IF(Sayfa1!E18="2010-2",599.12,IF(Sayfa1!E18="2011-1",629.95,IF(Sayfa1!E18="2011-2",658.95,IF(Sayfa1!E18="2012-1",701.13,IF(Sayfa1!E18="2012-2",739.79,IF(Sayfa1!E18="2013-1",773.01,IF(Sayfa1!E18="2013-2",803.68,IF(Sayfa1!E18="2014-1",846,""))))))))</f>
        <v/>
      </c>
      <c r="F12" t="str">
        <f>IF(Sayfa1!E18="2014-2",891.04,IF(Sayfa1!E18="2015-1",949.07,""))</f>
        <v/>
      </c>
      <c r="G12" t="str">
        <f t="shared" si="1"/>
        <v/>
      </c>
    </row>
    <row r="13" spans="1:7">
      <c r="A13" s="120" t="str">
        <f>IF(Sayfa1!E19="2010-2",599.12*30/100,IF(Sayfa1!E19="2011-1",629.95*30/100,IF(Sayfa1!E19="2011-2",658.95*30/100,IF(Sayfa1!E19="2012-1",701.13*30/100,IF(Sayfa1!E19="2012-2",739.79*30/100,IF(Sayfa1!E19="2013-1",773.01*30/100,IF(Sayfa1!E19="2013-2",803.68*30/100,IF(Sayfa1!E19="2014-1",846*30/100,""))))))))</f>
        <v/>
      </c>
      <c r="B13" s="120" t="str">
        <f>IF(Sayfa1!E19="2014-2",891.04*30/100,IF(Sayfa1!E19="2015-1",949.07*30/100,""))</f>
        <v/>
      </c>
      <c r="C13" t="str">
        <f t="shared" si="0"/>
        <v/>
      </c>
      <c r="E13" t="str">
        <f>IF(Sayfa1!E19="2010-2",599.12,IF(Sayfa1!E19="2011-1",629.95,IF(Sayfa1!E19="2011-2",658.95,IF(Sayfa1!E19="2012-1",701.13,IF(Sayfa1!E19="2012-2",739.79,IF(Sayfa1!E19="2013-1",773.01,IF(Sayfa1!E19="2013-2",803.68,IF(Sayfa1!E19="2014-1",846,""))))))))</f>
        <v/>
      </c>
      <c r="F13" t="str">
        <f>IF(Sayfa1!E19="2014-2",891.04,IF(Sayfa1!E19="2015-1",949.07,""))</f>
        <v/>
      </c>
      <c r="G13" t="str">
        <f t="shared" si="1"/>
        <v/>
      </c>
    </row>
    <row r="14" spans="1:7">
      <c r="A14" s="120" t="str">
        <f>IF(Sayfa1!E20="2010-2",599.12*30/100,IF(Sayfa1!E20="2011-1",629.95*30/100,IF(Sayfa1!E20="2011-2",658.95*30/100,IF(Sayfa1!E20="2012-1",701.13*30/100,IF(Sayfa1!E20="2012-2",739.79*30/100,IF(Sayfa1!E20="2013-1",773.01*30/100,IF(Sayfa1!E20="2013-2",803.68*30/100,IF(Sayfa1!E20="2014-1",846*30/100,""))))))))</f>
        <v/>
      </c>
      <c r="B14" s="120" t="str">
        <f>IF(Sayfa1!E20="2014-2",891.04*30/100,IF(Sayfa1!E20="2015-1",949.07*30/100,""))</f>
        <v/>
      </c>
      <c r="C14" t="str">
        <f t="shared" si="0"/>
        <v/>
      </c>
      <c r="E14" t="str">
        <f>IF(Sayfa1!E20="2010-2",599.12,IF(Sayfa1!E20="2011-1",629.95,IF(Sayfa1!E20="2011-2",658.95,IF(Sayfa1!E20="2012-1",701.13,IF(Sayfa1!E20="2012-2",739.79,IF(Sayfa1!E20="2013-1",773.01,IF(Sayfa1!E20="2013-2",803.68,IF(Sayfa1!E20="2014-1",846,""))))))))</f>
        <v/>
      </c>
      <c r="F14" t="str">
        <f>IF(Sayfa1!E20="2014-2",891.04,IF(Sayfa1!E20="2015-1",949.07,""))</f>
        <v/>
      </c>
      <c r="G14" t="str">
        <f t="shared" si="1"/>
        <v/>
      </c>
    </row>
    <row r="15" spans="1:7">
      <c r="A15" s="120" t="str">
        <f>IF(Sayfa1!E21="2010-2",599.12*30/100,IF(Sayfa1!E21="2011-1",629.95*30/100,IF(Sayfa1!E21="2011-2",658.95*30/100,IF(Sayfa1!E21="2012-1",701.13*30/100,IF(Sayfa1!E21="2012-2",739.79*30/100,IF(Sayfa1!E21="2013-1",773.01*30/100,IF(Sayfa1!E21="2013-2",803.68*30/100,IF(Sayfa1!E21="2014-1",846*30/100,""))))))))</f>
        <v/>
      </c>
      <c r="B15" s="120" t="str">
        <f>IF(Sayfa1!E21="2014-2",891.04*30/100,IF(Sayfa1!E21="2015-1",949.07*30/100,""))</f>
        <v/>
      </c>
      <c r="C15" t="str">
        <f t="shared" si="0"/>
        <v/>
      </c>
      <c r="E15" t="str">
        <f>IF(Sayfa1!E21="2010-2",599.12,IF(Sayfa1!E21="2011-1",629.95,IF(Sayfa1!E21="2011-2",658.95,IF(Sayfa1!E21="2012-1",701.13,IF(Sayfa1!E21="2012-2",739.79,IF(Sayfa1!E21="2013-1",773.01,IF(Sayfa1!E21="2013-2",803.68,IF(Sayfa1!E21="2014-1",846,""))))))))</f>
        <v/>
      </c>
      <c r="F15" t="str">
        <f>IF(Sayfa1!E21="2014-2",891.04,IF(Sayfa1!E21="2015-1",949.07,""))</f>
        <v/>
      </c>
      <c r="G15" t="str">
        <f t="shared" si="1"/>
        <v/>
      </c>
    </row>
    <row r="16" spans="1:7">
      <c r="A16" s="120" t="str">
        <f>IF(Sayfa1!E22="2010-2",599.12*30/100,IF(Sayfa1!E22="2011-1",629.95*30/100,IF(Sayfa1!E22="2011-2",658.95*30/100,IF(Sayfa1!E22="2012-1",701.13*30/100,IF(Sayfa1!E22="2012-2",739.79*30/100,IF(Sayfa1!E22="2013-1",773.01*30/100,IF(Sayfa1!E22="2013-2",803.68*30/100,IF(Sayfa1!E22="2014-1",846*30/100,""))))))))</f>
        <v/>
      </c>
      <c r="B16" s="120" t="str">
        <f>IF(Sayfa1!E22="2014-2",891.04*30/100,IF(Sayfa1!E22="2015-1",949.07*30/100,""))</f>
        <v/>
      </c>
      <c r="C16" t="str">
        <f t="shared" si="0"/>
        <v/>
      </c>
      <c r="E16" t="str">
        <f>IF(Sayfa1!E22="2010-2",599.12,IF(Sayfa1!E22="2011-1",629.95,IF(Sayfa1!E22="2011-2",658.95,IF(Sayfa1!E22="2012-1",701.13,IF(Sayfa1!E22="2012-2",739.79,IF(Sayfa1!E22="2013-1",773.01,IF(Sayfa1!E22="2013-2",803.68,IF(Sayfa1!E22="2014-1",846,""))))))))</f>
        <v/>
      </c>
      <c r="F16" t="str">
        <f>IF(Sayfa1!E22="2014-2",891.04,IF(Sayfa1!E22="2015-1",949.07,""))</f>
        <v/>
      </c>
      <c r="G16" t="str">
        <f t="shared" si="1"/>
        <v/>
      </c>
    </row>
    <row r="17" spans="1:7">
      <c r="A17" s="120" t="str">
        <f>IF(Sayfa1!E23="2010-2",599.12*30/100,IF(Sayfa1!E23="2011-1",629.95*30/100,IF(Sayfa1!E23="2011-2",658.95*30/100,IF(Sayfa1!E23="2012-1",701.13*30/100,IF(Sayfa1!E23="2012-2",739.79*30/100,IF(Sayfa1!E23="2013-1",773.01*30/100,IF(Sayfa1!E23="2013-2",803.68*30/100,IF(Sayfa1!E23="2014-1",846*30/100,""))))))))</f>
        <v/>
      </c>
      <c r="B17" s="120" t="str">
        <f>IF(Sayfa1!E23="2014-2",891.04*30/100,IF(Sayfa1!E23="2015-1",949.07*30/100,""))</f>
        <v/>
      </c>
      <c r="C17" t="str">
        <f t="shared" si="0"/>
        <v/>
      </c>
      <c r="E17" t="str">
        <f>IF(Sayfa1!E23="2010-2",599.12,IF(Sayfa1!E23="2011-1",629.95,IF(Sayfa1!E23="2011-2",658.95,IF(Sayfa1!E23="2012-1",701.13,IF(Sayfa1!E23="2012-2",739.79,IF(Sayfa1!E23="2013-1",773.01,IF(Sayfa1!E23="2013-2",803.68,IF(Sayfa1!E23="2014-1",846,""))))))))</f>
        <v/>
      </c>
      <c r="F17" t="str">
        <f>IF(Sayfa1!E23="2014-2",891.04,IF(Sayfa1!E23="2015-1",949.07,""))</f>
        <v/>
      </c>
      <c r="G17" t="str">
        <f t="shared" si="1"/>
        <v/>
      </c>
    </row>
    <row r="18" spans="1:7">
      <c r="A18" s="120" t="str">
        <f>IF(Sayfa1!E24="2010-2",599.12*30/100,IF(Sayfa1!E24="2011-1",629.95*30/100,IF(Sayfa1!E24="2011-2",658.95*30/100,IF(Sayfa1!E24="2012-1",701.13*30/100,IF(Sayfa1!E24="2012-2",739.79*30/100,IF(Sayfa1!E24="2013-1",773.01*30/100,IF(Sayfa1!E24="2013-2",803.68*30/100,IF(Sayfa1!E24="2014-1",846*30/100,""))))))))</f>
        <v/>
      </c>
      <c r="B18" s="120" t="str">
        <f>IF(Sayfa1!E24="2014-2",891.04*30/100,IF(Sayfa1!E24="2015-1",949.07*30/100,""))</f>
        <v/>
      </c>
      <c r="C18" t="str">
        <f t="shared" si="0"/>
        <v/>
      </c>
      <c r="E18" t="str">
        <f>IF(Sayfa1!E24="2010-2",599.12,IF(Sayfa1!E24="2011-1",629.95,IF(Sayfa1!E24="2011-2",658.95,IF(Sayfa1!E24="2012-1",701.13,IF(Sayfa1!E24="2012-2",739.79,IF(Sayfa1!E24="2013-1",773.01,IF(Sayfa1!E24="2013-2",803.68,IF(Sayfa1!E24="2014-1",846,""))))))))</f>
        <v/>
      </c>
      <c r="F18" t="str">
        <f>IF(Sayfa1!E24="2014-2",891.04,IF(Sayfa1!E24="2015-1",949.07,""))</f>
        <v/>
      </c>
      <c r="G18" t="str">
        <f t="shared" si="1"/>
        <v/>
      </c>
    </row>
    <row r="19" spans="1:7">
      <c r="A19" s="120" t="str">
        <f>IF(Sayfa1!E25="2010-2",599.12*30/100,IF(Sayfa1!E25="2011-1",629.95*30/100,IF(Sayfa1!E25="2011-2",658.95*30/100,IF(Sayfa1!E25="2012-1",701.13*30/100,IF(Sayfa1!E25="2012-2",739.79*30/100,IF(Sayfa1!E25="2013-1",773.01*30/100,IF(Sayfa1!E25="2013-2",803.68*30/100,IF(Sayfa1!E25="2014-1",846*30/100,""))))))))</f>
        <v/>
      </c>
      <c r="B19" s="120" t="str">
        <f>IF(Sayfa1!E25="2014-2",891.04*30/100,IF(Sayfa1!E25="2015-1",949.07*30/100,""))</f>
        <v/>
      </c>
      <c r="C19" t="str">
        <f t="shared" si="0"/>
        <v/>
      </c>
      <c r="E19" t="str">
        <f>IF(Sayfa1!E25="2010-2",599.12,IF(Sayfa1!E25="2011-1",629.95,IF(Sayfa1!E25="2011-2",658.95,IF(Sayfa1!E25="2012-1",701.13,IF(Sayfa1!E25="2012-2",739.79,IF(Sayfa1!E25="2013-1",773.01,IF(Sayfa1!E25="2013-2",803.68,IF(Sayfa1!E25="2014-1",846,""))))))))</f>
        <v/>
      </c>
      <c r="F19" t="str">
        <f>IF(Sayfa1!E25="2014-2",891.04,IF(Sayfa1!E25="2015-1",949.07,""))</f>
        <v/>
      </c>
      <c r="G19" t="str">
        <f t="shared" si="1"/>
        <v/>
      </c>
    </row>
    <row r="20" spans="1:7">
      <c r="A20" s="120" t="str">
        <f>IF(Sayfa1!E26="2010-2",599.12*30/100,IF(Sayfa1!E26="2011-1",629.95*30/100,IF(Sayfa1!E26="2011-2",658.95*30/100,IF(Sayfa1!E26="2012-1",701.13*30/100,IF(Sayfa1!E26="2012-2",739.79*30/100,IF(Sayfa1!E26="2013-1",773.01*30/100,IF(Sayfa1!E26="2013-2",803.68*30/100,IF(Sayfa1!E26="2014-1",846*30/100,""))))))))</f>
        <v/>
      </c>
      <c r="B20" s="120" t="str">
        <f>IF(Sayfa1!E26="2014-2",891.04*30/100,IF(Sayfa1!E26="2015-1",949.07*30/100,""))</f>
        <v/>
      </c>
      <c r="C20" t="str">
        <f t="shared" si="0"/>
        <v/>
      </c>
      <c r="E20" t="str">
        <f>IF(Sayfa1!E26="2010-2",599.12,IF(Sayfa1!E26="2011-1",629.95,IF(Sayfa1!E26="2011-2",658.95,IF(Sayfa1!E26="2012-1",701.13,IF(Sayfa1!E26="2012-2",739.79,IF(Sayfa1!E26="2013-1",773.01,IF(Sayfa1!E26="2013-2",803.68,IF(Sayfa1!E26="2014-1",846,""))))))))</f>
        <v/>
      </c>
      <c r="F20" t="str">
        <f>IF(Sayfa1!E26="2014-2",891.04,IF(Sayfa1!E26="2015-1",949.07,""))</f>
        <v/>
      </c>
      <c r="G20" t="str">
        <f t="shared" si="1"/>
        <v/>
      </c>
    </row>
    <row r="21" spans="1:7">
      <c r="A21" s="120" t="str">
        <f>IF(Sayfa1!E27="2010-2",599.12*30/100,IF(Sayfa1!E27="2011-1",629.95*30/100,IF(Sayfa1!E27="2011-2",658.95*30/100,IF(Sayfa1!E27="2012-1",701.13*30/100,IF(Sayfa1!E27="2012-2",739.79*30/100,IF(Sayfa1!E27="2013-1",773.01*30/100,IF(Sayfa1!E27="2013-2",803.68*30/100,IF(Sayfa1!E27="2014-1",846*30/100,""))))))))</f>
        <v/>
      </c>
      <c r="B21" s="120" t="str">
        <f>IF(Sayfa1!E27="2014-2",891.04*30/100,IF(Sayfa1!E27="2015-1",949.07*30/100,""))</f>
        <v/>
      </c>
      <c r="C21" t="str">
        <f t="shared" si="0"/>
        <v/>
      </c>
      <c r="E21" t="str">
        <f>IF(Sayfa1!E27="2010-2",599.12,IF(Sayfa1!E27="2011-1",629.95,IF(Sayfa1!E27="2011-2",658.95,IF(Sayfa1!E27="2012-1",701.13,IF(Sayfa1!E27="2012-2",739.79,IF(Sayfa1!E27="2013-1",773.01,IF(Sayfa1!E27="2013-2",803.68,IF(Sayfa1!E27="2014-1",846,""))))))))</f>
        <v/>
      </c>
      <c r="F21" t="str">
        <f>IF(Sayfa1!E27="2014-2",891.04,IF(Sayfa1!E27="2015-1",949.07,""))</f>
        <v/>
      </c>
      <c r="G21" t="str">
        <f t="shared" si="1"/>
        <v/>
      </c>
    </row>
    <row r="22" spans="1:7">
      <c r="A22" s="120" t="str">
        <f>IF(Sayfa1!E28="2010-2",599.12*30/100,IF(Sayfa1!E28="2011-1",629.95*30/100,IF(Sayfa1!E28="2011-2",658.95*30/100,IF(Sayfa1!E28="2012-1",701.13*30/100,IF(Sayfa1!E28="2012-2",739.79*30/100,IF(Sayfa1!E28="2013-1",773.01*30/100,IF(Sayfa1!E28="2013-2",803.68*30/100,IF(Sayfa1!E28="2014-1",846*30/100,""))))))))</f>
        <v/>
      </c>
      <c r="B22" s="120" t="str">
        <f>IF(Sayfa1!E28="2014-2",891.04*30/100,IF(Sayfa1!E28="2015-1",949.07*30/100,""))</f>
        <v/>
      </c>
      <c r="C22" t="str">
        <f t="shared" si="0"/>
        <v/>
      </c>
      <c r="E22" t="str">
        <f>IF(Sayfa1!E28="2010-2",599.12,IF(Sayfa1!E28="2011-1",629.95,IF(Sayfa1!E28="2011-2",658.95,IF(Sayfa1!E28="2012-1",701.13,IF(Sayfa1!E28="2012-2",739.79,IF(Sayfa1!E28="2013-1",773.01,IF(Sayfa1!E28="2013-2",803.68,IF(Sayfa1!E28="2014-1",846,""))))))))</f>
        <v/>
      </c>
      <c r="F22" t="str">
        <f>IF(Sayfa1!E28="2014-2",891.04,IF(Sayfa1!E28="2015-1",949.07,""))</f>
        <v/>
      </c>
      <c r="G22" t="str">
        <f t="shared" si="1"/>
        <v/>
      </c>
    </row>
    <row r="23" spans="1:7">
      <c r="A23" s="120" t="str">
        <f>IF(Sayfa1!E29="2010-2",599.12*30/100,IF(Sayfa1!E29="2011-1",629.95*30/100,IF(Sayfa1!E29="2011-2",658.95*30/100,IF(Sayfa1!E29="2012-1",701.13*30/100,IF(Sayfa1!E29="2012-2",739.79*30/100,IF(Sayfa1!E29="2013-1",773.01*30/100,IF(Sayfa1!E29="2013-2",803.68*30/100,IF(Sayfa1!E29="2014-1",846*30/100,""))))))))</f>
        <v/>
      </c>
      <c r="B23" s="120" t="str">
        <f>IF(Sayfa1!E29="2014-2",891.04*30/100,IF(Sayfa1!E29="2015-1",949.07*30/100,""))</f>
        <v/>
      </c>
      <c r="C23" t="str">
        <f t="shared" si="0"/>
        <v/>
      </c>
      <c r="E23" t="str">
        <f>IF(Sayfa1!E29="2010-2",599.12,IF(Sayfa1!E29="2011-1",629.95,IF(Sayfa1!E29="2011-2",658.95,IF(Sayfa1!E29="2012-1",701.13,IF(Sayfa1!E29="2012-2",739.79,IF(Sayfa1!E29="2013-1",773.01,IF(Sayfa1!E29="2013-2",803.68,IF(Sayfa1!E29="2014-1",846,""))))))))</f>
        <v/>
      </c>
      <c r="F23" t="str">
        <f>IF(Sayfa1!E29="2014-2",891.04,IF(Sayfa1!E29="2015-1",949.07,""))</f>
        <v/>
      </c>
      <c r="G23" t="str">
        <f t="shared" si="1"/>
        <v/>
      </c>
    </row>
    <row r="24" spans="1:7">
      <c r="A24" s="120" t="str">
        <f>IF(Sayfa1!E30="2010-2",599.12*30/100,IF(Sayfa1!E30="2011-1",629.95*30/100,IF(Sayfa1!E30="2011-2",658.95*30/100,IF(Sayfa1!E30="2012-1",701.13*30/100,IF(Sayfa1!E30="2012-2",739.79*30/100,IF(Sayfa1!E30="2013-1",773.01*30/100,IF(Sayfa1!E30="2013-2",803.68*30/100,IF(Sayfa1!E30="2014-1",846*30/100,""))))))))</f>
        <v/>
      </c>
      <c r="B24" s="120" t="str">
        <f>IF(Sayfa1!E30="2014-2",891.04*30/100,IF(Sayfa1!E30="2015-1",949.07*30/100,""))</f>
        <v/>
      </c>
      <c r="C24" t="str">
        <f t="shared" si="0"/>
        <v/>
      </c>
      <c r="E24" t="str">
        <f>IF(Sayfa1!E30="2010-2",599.12,IF(Sayfa1!E30="2011-1",629.95,IF(Sayfa1!E30="2011-2",658.95,IF(Sayfa1!E30="2012-1",701.13,IF(Sayfa1!E30="2012-2",739.79,IF(Sayfa1!E30="2013-1",773.01,IF(Sayfa1!E30="2013-2",803.68,IF(Sayfa1!E30="2014-1",846,""))))))))</f>
        <v/>
      </c>
      <c r="F24" t="str">
        <f>IF(Sayfa1!E30="2014-2",891.04,IF(Sayfa1!E30="2015-1",949.07,""))</f>
        <v/>
      </c>
      <c r="G24" t="str">
        <f t="shared" si="1"/>
        <v/>
      </c>
    </row>
    <row r="25" spans="1:7">
      <c r="A25" s="120" t="str">
        <f>IF(Sayfa1!E31="2010-2",599.12*30/100,IF(Sayfa1!E31="2011-1",629.95*30/100,IF(Sayfa1!E31="2011-2",658.95*30/100,IF(Sayfa1!E31="2012-1",701.13*30/100,IF(Sayfa1!E31="2012-2",739.79*30/100,IF(Sayfa1!E31="2013-1",773.01*30/100,IF(Sayfa1!E31="2013-2",803.68*30/100,IF(Sayfa1!E31="2014-1",846*30/100,""))))))))</f>
        <v/>
      </c>
      <c r="B25" s="120" t="str">
        <f>IF(Sayfa1!E31="2014-2",891.04*30/100,IF(Sayfa1!E31="2015-1",949.07*30/100,""))</f>
        <v/>
      </c>
      <c r="C25" t="str">
        <f t="shared" si="0"/>
        <v/>
      </c>
      <c r="E25" t="str">
        <f>IF(Sayfa1!E31="2010-2",599.12,IF(Sayfa1!E31="2011-1",629.95,IF(Sayfa1!E31="2011-2",658.95,IF(Sayfa1!E31="2012-1",701.13,IF(Sayfa1!E31="2012-2",739.79,IF(Sayfa1!E31="2013-1",773.01,IF(Sayfa1!E31="2013-2",803.68,IF(Sayfa1!E31="2014-1",846,""))))))))</f>
        <v/>
      </c>
      <c r="F25" t="str">
        <f>IF(Sayfa1!E31="2014-2",891.04,IF(Sayfa1!E31="2015-1",949.07,""))</f>
        <v/>
      </c>
      <c r="G25" t="str">
        <f t="shared" si="1"/>
        <v/>
      </c>
    </row>
    <row r="26" spans="1:7">
      <c r="A26" s="120" t="str">
        <f>IF(Sayfa1!E32="2010-2",599.12*30/100,IF(Sayfa1!E32="2011-1",629.95*30/100,IF(Sayfa1!E32="2011-2",658.95*30/100,IF(Sayfa1!E32="2012-1",701.13*30/100,IF(Sayfa1!E32="2012-2",739.79*30/100,IF(Sayfa1!E32="2013-1",773.01*30/100,IF(Sayfa1!E32="2013-2",803.68*30/100,IF(Sayfa1!E32="2014-1",846*30/100,""))))))))</f>
        <v/>
      </c>
      <c r="B26" s="120" t="str">
        <f>IF(Sayfa1!E32="2014-2",891.04*30/100,IF(Sayfa1!E32="2015-1",949.07*30/100,""))</f>
        <v/>
      </c>
      <c r="C26" t="str">
        <f t="shared" si="0"/>
        <v/>
      </c>
      <c r="E26" t="str">
        <f>IF(Sayfa1!E32="2010-2",599.12,IF(Sayfa1!E32="2011-1",629.95,IF(Sayfa1!E32="2011-2",658.95,IF(Sayfa1!E32="2012-1",701.13,IF(Sayfa1!E32="2012-2",739.79,IF(Sayfa1!E32="2013-1",773.01,IF(Sayfa1!E32="2013-2",803.68,IF(Sayfa1!E32="2014-1",846,""))))))))</f>
        <v/>
      </c>
      <c r="F26" t="str">
        <f>IF(Sayfa1!E32="2014-2",891.04,IF(Sayfa1!E32="2015-1",949.07,""))</f>
        <v/>
      </c>
      <c r="G26" t="str">
        <f t="shared" si="1"/>
        <v/>
      </c>
    </row>
    <row r="27" spans="1:7">
      <c r="A27" s="120" t="str">
        <f>IF(Sayfa1!E33="2010-2",599.12*30/100,IF(Sayfa1!E33="2011-1",629.95*30/100,IF(Sayfa1!E33="2011-2",658.95*30/100,IF(Sayfa1!E33="2012-1",701.13*30/100,IF(Sayfa1!E33="2012-2",739.79*30/100,IF(Sayfa1!E33="2013-1",773.01*30/100,IF(Sayfa1!E33="2013-2",803.68*30/100,IF(Sayfa1!E33="2014-1",846*30/100,""))))))))</f>
        <v/>
      </c>
      <c r="B27" s="120" t="str">
        <f>IF(Sayfa1!E33="2014-2",891.04*30/100,IF(Sayfa1!E33="2015-1",949.07*30/100,""))</f>
        <v/>
      </c>
      <c r="C27" t="str">
        <f t="shared" si="0"/>
        <v/>
      </c>
      <c r="E27" t="str">
        <f>IF(Sayfa1!E33="2010-2",599.12,IF(Sayfa1!E33="2011-1",629.95,IF(Sayfa1!E33="2011-2",658.95,IF(Sayfa1!E33="2012-1",701.13,IF(Sayfa1!E33="2012-2",739.79,IF(Sayfa1!E33="2013-1",773.01,IF(Sayfa1!E33="2013-2",803.68,IF(Sayfa1!E33="2014-1",846,""))))))))</f>
        <v/>
      </c>
      <c r="F27" t="str">
        <f>IF(Sayfa1!E33="2014-2",891.04,IF(Sayfa1!E33="2015-1",949.07,""))</f>
        <v/>
      </c>
      <c r="G27" t="str">
        <f t="shared" si="1"/>
        <v/>
      </c>
    </row>
    <row r="28" spans="1:7">
      <c r="A28" s="120" t="str">
        <f>IF(Sayfa1!E34="2010-2",599.12*30/100,IF(Sayfa1!E34="2011-1",629.95*30/100,IF(Sayfa1!E34="2011-2",658.95*30/100,IF(Sayfa1!E34="2012-1",701.13*30/100,IF(Sayfa1!E34="2012-2",739.79*30/100,IF(Sayfa1!E34="2013-1",773.01*30/100,IF(Sayfa1!E34="2013-2",803.68*30/100,IF(Sayfa1!E34="2014-1",846*30/100,""))))))))</f>
        <v/>
      </c>
      <c r="B28" s="120" t="str">
        <f>IF(Sayfa1!E34="2014-2",891.04*30/100,IF(Sayfa1!E34="2015-1",949.07*30/100,""))</f>
        <v/>
      </c>
      <c r="C28" t="str">
        <f t="shared" si="0"/>
        <v/>
      </c>
      <c r="E28" t="str">
        <f>IF(Sayfa1!E34="2010-2",599.12,IF(Sayfa1!E34="2011-1",629.95,IF(Sayfa1!E34="2011-2",658.95,IF(Sayfa1!E34="2012-1",701.13,IF(Sayfa1!E34="2012-2",739.79,IF(Sayfa1!E34="2013-1",773.01,IF(Sayfa1!E34="2013-2",803.68,IF(Sayfa1!E34="2014-1",846,""))))))))</f>
        <v/>
      </c>
      <c r="F28" t="str">
        <f>IF(Sayfa1!E34="2014-2",891.04,IF(Sayfa1!E34="2015-1",949.07,""))</f>
        <v/>
      </c>
      <c r="G28" t="str">
        <f t="shared" si="1"/>
        <v/>
      </c>
    </row>
    <row r="29" spans="1:7">
      <c r="A29" s="120" t="str">
        <f>IF(Sayfa1!E35="2010-2",599.12*30/100,IF(Sayfa1!E35="2011-1",629.95*30/100,IF(Sayfa1!E35="2011-2",658.95*30/100,IF(Sayfa1!E35="2012-1",701.13*30/100,IF(Sayfa1!E35="2012-2",739.79*30/100,IF(Sayfa1!E35="2013-1",773.01*30/100,IF(Sayfa1!E35="2013-2",803.68*30/100,IF(Sayfa1!E35="2014-1",846*30/100,""))))))))</f>
        <v/>
      </c>
      <c r="B29" s="120" t="str">
        <f>IF(Sayfa1!E35="2014-2",891.04*30/100,IF(Sayfa1!E35="2015-1",949.07*30/100,""))</f>
        <v/>
      </c>
      <c r="C29" t="str">
        <f t="shared" si="0"/>
        <v/>
      </c>
      <c r="E29" t="str">
        <f>IF(Sayfa1!E35="2010-2",599.12,IF(Sayfa1!E35="2011-1",629.95,IF(Sayfa1!E35="2011-2",658.95,IF(Sayfa1!E35="2012-1",701.13,IF(Sayfa1!E35="2012-2",739.79,IF(Sayfa1!E35="2013-1",773.01,IF(Sayfa1!E35="2013-2",803.68,IF(Sayfa1!E35="2014-1",846,""))))))))</f>
        <v/>
      </c>
      <c r="F29" t="str">
        <f>IF(Sayfa1!E35="2014-2",891.04,IF(Sayfa1!E35="2015-1",949.07,""))</f>
        <v/>
      </c>
      <c r="G29" t="str">
        <f t="shared" si="1"/>
        <v/>
      </c>
    </row>
    <row r="30" spans="1:7">
      <c r="A30" s="120" t="str">
        <f>IF(Sayfa1!E36="2010-2",599.12*30/100,IF(Sayfa1!E36="2011-1",629.95*30/100,IF(Sayfa1!E36="2011-2",658.95*30/100,IF(Sayfa1!E36="2012-1",701.13*30/100,IF(Sayfa1!E36="2012-2",739.79*30/100,IF(Sayfa1!E36="2013-1",773.01*30/100,IF(Sayfa1!E36="2013-2",803.68*30/100,IF(Sayfa1!E36="2014-1",846*30/100,""))))))))</f>
        <v/>
      </c>
      <c r="B30" s="120" t="str">
        <f>IF(Sayfa1!E36="2014-2",891.04*30/100,IF(Sayfa1!E36="2015-1",949.07*30/100,""))</f>
        <v/>
      </c>
      <c r="C30" t="str">
        <f t="shared" si="0"/>
        <v/>
      </c>
      <c r="E30" t="str">
        <f>IF(Sayfa1!E36="2010-2",599.12,IF(Sayfa1!E36="2011-1",629.95,IF(Sayfa1!E36="2011-2",658.95,IF(Sayfa1!E36="2012-1",701.13,IF(Sayfa1!E36="2012-2",739.79,IF(Sayfa1!E36="2013-1",773.01,IF(Sayfa1!E36="2013-2",803.68,IF(Sayfa1!E36="2014-1",846,""))))))))</f>
        <v/>
      </c>
      <c r="F30" t="str">
        <f>IF(Sayfa1!E36="2014-2",891.04,IF(Sayfa1!E36="2015-1",949.07,""))</f>
        <v/>
      </c>
      <c r="G30" t="str">
        <f t="shared" si="1"/>
        <v/>
      </c>
    </row>
    <row r="31" spans="1:7">
      <c r="A31" s="120" t="str">
        <f>IF(Sayfa1!E37="2010-2",599.12*30/100,IF(Sayfa1!E37="2011-1",629.95*30/100,IF(Sayfa1!E37="2011-2",658.95*30/100,IF(Sayfa1!E37="2012-1",701.13*30/100,IF(Sayfa1!E37="2012-2",739.79*30/100,IF(Sayfa1!E37="2013-1",773.01*30/100,IF(Sayfa1!E37="2013-2",803.68*30/100,IF(Sayfa1!E37="2014-1",846*30/100,""))))))))</f>
        <v/>
      </c>
      <c r="B31" s="120" t="str">
        <f>IF(Sayfa1!E37="2014-2",891.04*30/100,IF(Sayfa1!E37="2015-1",949.07*30/100,""))</f>
        <v/>
      </c>
      <c r="C31" t="str">
        <f t="shared" si="0"/>
        <v/>
      </c>
      <c r="E31" t="str">
        <f>IF(Sayfa1!E37="2010-2",599.12,IF(Sayfa1!E37="2011-1",629.95,IF(Sayfa1!E37="2011-2",658.95,IF(Sayfa1!E37="2012-1",701.13,IF(Sayfa1!E37="2012-2",739.79,IF(Sayfa1!E37="2013-1",773.01,IF(Sayfa1!E37="2013-2",803.68,IF(Sayfa1!E37="2014-1",846,""))))))))</f>
        <v/>
      </c>
      <c r="F31" t="str">
        <f>IF(Sayfa1!E37="2014-2",891.04,IF(Sayfa1!E37="2015-1",949.07,""))</f>
        <v/>
      </c>
      <c r="G31" t="str">
        <f t="shared" si="1"/>
        <v/>
      </c>
    </row>
    <row r="32" spans="1:7">
      <c r="A32" s="120" t="str">
        <f>IF(Sayfa1!E38="2010-2",599.12*30/100,IF(Sayfa1!E38="2011-1",629.95*30/100,IF(Sayfa1!E38="2011-2",658.95*30/100,IF(Sayfa1!E38="2012-1",701.13*30/100,IF(Sayfa1!E38="2012-2",739.79*30/100,IF(Sayfa1!E38="2013-1",773.01*30/100,IF(Sayfa1!E38="2013-2",803.68*30/100,IF(Sayfa1!E38="2014-1",846*30/100,""))))))))</f>
        <v/>
      </c>
      <c r="B32" s="120" t="str">
        <f>IF(Sayfa1!E38="2014-2",891.04*30/100,IF(Sayfa1!E38="2015-1",949.07*30/100,""))</f>
        <v/>
      </c>
      <c r="C32" t="str">
        <f t="shared" si="0"/>
        <v/>
      </c>
      <c r="E32" t="str">
        <f>IF(Sayfa1!E38="2010-2",599.12,IF(Sayfa1!E38="2011-1",629.95,IF(Sayfa1!E38="2011-2",658.95,IF(Sayfa1!E38="2012-1",701.13,IF(Sayfa1!E38="2012-2",739.79,IF(Sayfa1!E38="2013-1",773.01,IF(Sayfa1!E38="2013-2",803.68,IF(Sayfa1!E38="2014-1",846,""))))))))</f>
        <v/>
      </c>
      <c r="F32" t="str">
        <f>IF(Sayfa1!E38="2014-2",891.04,IF(Sayfa1!E38="2015-1",949.07,""))</f>
        <v/>
      </c>
      <c r="G32" t="str">
        <f t="shared" si="1"/>
        <v/>
      </c>
    </row>
    <row r="33" spans="1:7">
      <c r="A33" s="120" t="str">
        <f>IF(Sayfa1!E39="2010-2",599.12*30/100,IF(Sayfa1!E39="2011-1",629.95*30/100,IF(Sayfa1!E39="2011-2",658.95*30/100,IF(Sayfa1!E39="2012-1",701.13*30/100,IF(Sayfa1!E39="2012-2",739.79*30/100,IF(Sayfa1!E39="2013-1",773.01*30/100,IF(Sayfa1!E39="2013-2",803.68*30/100,IF(Sayfa1!E39="2014-1",846*30/100,""))))))))</f>
        <v/>
      </c>
      <c r="B33" s="120" t="str">
        <f>IF(Sayfa1!E39="2014-2",891.04*30/100,IF(Sayfa1!E39="2015-1",949.07*30/100,""))</f>
        <v/>
      </c>
      <c r="C33" t="str">
        <f t="shared" si="0"/>
        <v/>
      </c>
      <c r="E33" t="str">
        <f>IF(Sayfa1!E39="2010-2",599.12,IF(Sayfa1!E39="2011-1",629.95,IF(Sayfa1!E39="2011-2",658.95,IF(Sayfa1!E39="2012-1",701.13,IF(Sayfa1!E39="2012-2",739.79,IF(Sayfa1!E39="2013-1",773.01,IF(Sayfa1!E39="2013-2",803.68,IF(Sayfa1!E39="2014-1",846,""))))))))</f>
        <v/>
      </c>
      <c r="F33" t="str">
        <f>IF(Sayfa1!E39="2014-2",891.04,IF(Sayfa1!E39="2015-1",949.07,""))</f>
        <v/>
      </c>
      <c r="G33" t="str">
        <f t="shared" si="1"/>
        <v/>
      </c>
    </row>
    <row r="34" spans="1:7">
      <c r="A34" s="120" t="str">
        <f>IF(Sayfa1!E40="2010-2",599.12*30/100,IF(Sayfa1!E40="2011-1",629.95*30/100,IF(Sayfa1!E40="2011-2",658.95*30/100,IF(Sayfa1!E40="2012-1",701.13*30/100,IF(Sayfa1!E40="2012-2",739.79*30/100,IF(Sayfa1!E40="2013-1",773.01*30/100,IF(Sayfa1!E40="2013-2",803.68*30/100,IF(Sayfa1!E40="2014-1",846*30/100,""))))))))</f>
        <v/>
      </c>
      <c r="B34" s="120" t="str">
        <f>IF(Sayfa1!E40="2014-2",891.04*30/100,IF(Sayfa1!E40="2015-1",949.07*30/100,""))</f>
        <v/>
      </c>
      <c r="C34" t="str">
        <f t="shared" si="0"/>
        <v/>
      </c>
      <c r="E34" t="str">
        <f>IF(Sayfa1!E40="2010-2",599.12,IF(Sayfa1!E40="2011-1",629.95,IF(Sayfa1!E40="2011-2",658.95,IF(Sayfa1!E40="2012-1",701.13,IF(Sayfa1!E40="2012-2",739.79,IF(Sayfa1!E40="2013-1",773.01,IF(Sayfa1!E40="2013-2",803.68,IF(Sayfa1!E40="2014-1",846,""))))))))</f>
        <v/>
      </c>
      <c r="F34" t="str">
        <f>IF(Sayfa1!E40="2014-2",891.04,IF(Sayfa1!E40="2015-1",949.07,""))</f>
        <v/>
      </c>
      <c r="G34" t="str">
        <f t="shared" si="1"/>
        <v/>
      </c>
    </row>
    <row r="35" spans="1:7">
      <c r="A35" s="120" t="str">
        <f>IF(Sayfa1!E41="2010-2",599.12*30/100,IF(Sayfa1!E41="2011-1",629.95*30/100,IF(Sayfa1!E41="2011-2",658.95*30/100,IF(Sayfa1!E41="2012-1",701.13*30/100,IF(Sayfa1!E41="2012-2",739.79*30/100,IF(Sayfa1!E41="2013-1",773.01*30/100,IF(Sayfa1!E41="2013-2",803.68*30/100,IF(Sayfa1!E41="2014-1",846*30/100,""))))))))</f>
        <v/>
      </c>
      <c r="B35" s="120" t="str">
        <f>IF(Sayfa1!E41="2014-2",891.04*30/100,IF(Sayfa1!E41="2015-1",949.07*30/100,""))</f>
        <v/>
      </c>
      <c r="C35" t="str">
        <f t="shared" si="0"/>
        <v/>
      </c>
      <c r="E35" t="str">
        <f>IF(Sayfa1!E41="2010-2",599.12,IF(Sayfa1!E41="2011-1",629.95,IF(Sayfa1!E41="2011-2",658.95,IF(Sayfa1!E41="2012-1",701.13,IF(Sayfa1!E41="2012-2",739.79,IF(Sayfa1!E41="2013-1",773.01,IF(Sayfa1!E41="2013-2",803.68,IF(Sayfa1!E41="2014-1",846,""))))))))</f>
        <v/>
      </c>
      <c r="F35" t="str">
        <f>IF(Sayfa1!E41="2014-2",891.04,IF(Sayfa1!E41="2015-1",949.07,""))</f>
        <v/>
      </c>
      <c r="G35" t="str">
        <f t="shared" si="1"/>
        <v/>
      </c>
    </row>
    <row r="36" spans="1:7">
      <c r="A36" s="120" t="str">
        <f>IF(Sayfa1!E42="2010-2",599.12*30/100,IF(Sayfa1!E42="2011-1",629.95*30/100,IF(Sayfa1!E42="2011-2",658.95*30/100,IF(Sayfa1!E42="2012-1",701.13*30/100,IF(Sayfa1!E42="2012-2",739.79*30/100,IF(Sayfa1!E42="2013-1",773.01*30/100,IF(Sayfa1!E42="2013-2",803.68*30/100,IF(Sayfa1!E42="2014-1",846*30/100,""))))))))</f>
        <v/>
      </c>
      <c r="B36" s="120" t="str">
        <f>IF(Sayfa1!E42="2014-2",891.04*30/100,IF(Sayfa1!E42="2015-1",949.07*30/100,""))</f>
        <v/>
      </c>
      <c r="C36" t="str">
        <f t="shared" si="0"/>
        <v/>
      </c>
      <c r="E36" t="str">
        <f>IF(Sayfa1!E42="2010-2",599.12,IF(Sayfa1!E42="2011-1",629.95,IF(Sayfa1!E42="2011-2",658.95,IF(Sayfa1!E42="2012-1",701.13,IF(Sayfa1!E42="2012-2",739.79,IF(Sayfa1!E42="2013-1",773.01,IF(Sayfa1!E42="2013-2",803.68,IF(Sayfa1!E42="2014-1",846,""))))))))</f>
        <v/>
      </c>
      <c r="F36" t="str">
        <f>IF(Sayfa1!E42="2014-2",891.04,IF(Sayfa1!E42="2015-1",949.07,""))</f>
        <v/>
      </c>
      <c r="G36" t="str">
        <f t="shared" si="1"/>
        <v/>
      </c>
    </row>
    <row r="37" spans="1:7">
      <c r="A37" s="120" t="str">
        <f>IF(Sayfa1!E43="2010-2",599.12*30/100,IF(Sayfa1!E43="2011-1",629.95*30/100,IF(Sayfa1!E43="2011-2",658.95*30/100,IF(Sayfa1!E43="2012-1",701.13*30/100,IF(Sayfa1!E43="2012-2",739.79*30/100,IF(Sayfa1!E43="2013-1",773.01*30/100,IF(Sayfa1!E43="2013-2",803.68*30/100,IF(Sayfa1!E43="2014-1",846*30/100,""))))))))</f>
        <v/>
      </c>
      <c r="B37" s="120" t="str">
        <f>IF(Sayfa1!E43="2014-2",891.04*30/100,IF(Sayfa1!E43="2015-1",949.07*30/100,""))</f>
        <v/>
      </c>
      <c r="C37" t="str">
        <f t="shared" si="0"/>
        <v/>
      </c>
      <c r="E37" t="str">
        <f>IF(Sayfa1!E43="2010-2",599.12,IF(Sayfa1!E43="2011-1",629.95,IF(Sayfa1!E43="2011-2",658.95,IF(Sayfa1!E43="2012-1",701.13,IF(Sayfa1!E43="2012-2",739.79,IF(Sayfa1!E43="2013-1",773.01,IF(Sayfa1!E43="2013-2",803.68,IF(Sayfa1!E43="2014-1",846,""))))))))</f>
        <v/>
      </c>
      <c r="F37" t="str">
        <f>IF(Sayfa1!E43="2014-2",891.04,IF(Sayfa1!E43="2015-1",949.07,""))</f>
        <v/>
      </c>
      <c r="G37" t="str">
        <f t="shared" si="1"/>
        <v/>
      </c>
    </row>
    <row r="38" spans="1:7">
      <c r="A38" s="120" t="str">
        <f>IF(Sayfa1!E44="2010-2",599.12*30/100,IF(Sayfa1!E44="2011-1",629.95*30/100,IF(Sayfa1!E44="2011-2",658.95*30/100,IF(Sayfa1!E44="2012-1",701.13*30/100,IF(Sayfa1!E44="2012-2",739.79*30/100,IF(Sayfa1!E44="2013-1",773.01*30/100,IF(Sayfa1!E44="2013-2",803.68*30/100,IF(Sayfa1!E44="2014-1",846*30/100,""))))))))</f>
        <v/>
      </c>
      <c r="B38" s="120" t="str">
        <f>IF(Sayfa1!E44="2014-2",891.04*30/100,IF(Sayfa1!E44="2015-1",949.07*30/100,""))</f>
        <v/>
      </c>
      <c r="C38" t="str">
        <f t="shared" si="0"/>
        <v/>
      </c>
      <c r="E38" t="str">
        <f>IF(Sayfa1!E44="2010-2",599.12,IF(Sayfa1!E44="2011-1",629.95,IF(Sayfa1!E44="2011-2",658.95,IF(Sayfa1!E44="2012-1",701.13,IF(Sayfa1!E44="2012-2",739.79,IF(Sayfa1!E44="2013-1",773.01,IF(Sayfa1!E44="2013-2",803.68,IF(Sayfa1!E44="2014-1",846,""))))))))</f>
        <v/>
      </c>
      <c r="F38" t="str">
        <f>IF(Sayfa1!E44="2014-2",891.04,IF(Sayfa1!E44="2015-1",949.07,""))</f>
        <v/>
      </c>
      <c r="G38" t="str">
        <f t="shared" si="1"/>
        <v/>
      </c>
    </row>
    <row r="39" spans="1:7">
      <c r="A39" s="120" t="str">
        <f>IF(Sayfa1!E45="2010-2",599.12*30/100,IF(Sayfa1!E45="2011-1",629.95*30/100,IF(Sayfa1!E45="2011-2",658.95*30/100,IF(Sayfa1!E45="2012-1",701.13*30/100,IF(Sayfa1!E45="2012-2",739.79*30/100,IF(Sayfa1!E45="2013-1",773.01*30/100,IF(Sayfa1!E45="2013-2",803.68*30/100,IF(Sayfa1!E45="2014-1",846*30/100,""))))))))</f>
        <v/>
      </c>
      <c r="B39" s="120" t="str">
        <f>IF(Sayfa1!E45="2014-2",891.04*30/100,IF(Sayfa1!E45="2015-1",949.07*30/100,""))</f>
        <v/>
      </c>
      <c r="C39" t="str">
        <f t="shared" si="0"/>
        <v/>
      </c>
      <c r="E39" t="str">
        <f>IF(Sayfa1!E45="2010-2",599.12,IF(Sayfa1!E45="2011-1",629.95,IF(Sayfa1!E45="2011-2",658.95,IF(Sayfa1!E45="2012-1",701.13,IF(Sayfa1!E45="2012-2",739.79,IF(Sayfa1!E45="2013-1",773.01,IF(Sayfa1!E45="2013-2",803.68,IF(Sayfa1!E45="2014-1",846,""))))))))</f>
        <v/>
      </c>
      <c r="F39" t="str">
        <f>IF(Sayfa1!E45="2014-2",891.04,IF(Sayfa1!E45="2015-1",949.07,""))</f>
        <v/>
      </c>
      <c r="G39" t="str">
        <f t="shared" si="1"/>
        <v/>
      </c>
    </row>
    <row r="40" spans="1:7">
      <c r="A40" s="120" t="str">
        <f>IF(Sayfa1!E46="2010-2",599.12*30/100,IF(Sayfa1!E46="2011-1",629.95*30/100,IF(Sayfa1!E46="2011-2",658.95*30/100,IF(Sayfa1!E46="2012-1",701.13*30/100,IF(Sayfa1!E46="2012-2",739.79*30/100,IF(Sayfa1!E46="2013-1",773.01*30/100,IF(Sayfa1!E46="2013-2",803.68*30/100,IF(Sayfa1!E46="2014-1",846*30/100,""))))))))</f>
        <v/>
      </c>
      <c r="B40" s="120" t="str">
        <f>IF(Sayfa1!E46="2014-2",891.04*30/100,IF(Sayfa1!E46="2015-1",949.07*30/100,""))</f>
        <v/>
      </c>
      <c r="C40" t="str">
        <f t="shared" si="0"/>
        <v/>
      </c>
      <c r="E40" t="str">
        <f>IF(Sayfa1!E46="2010-2",599.12,IF(Sayfa1!E46="2011-1",629.95,IF(Sayfa1!E46="2011-2",658.95,IF(Sayfa1!E46="2012-1",701.13,IF(Sayfa1!E46="2012-2",739.79,IF(Sayfa1!E46="2013-1",773.01,IF(Sayfa1!E46="2013-2",803.68,IF(Sayfa1!E46="2014-1",846,""))))))))</f>
        <v/>
      </c>
      <c r="F40" t="str">
        <f>IF(Sayfa1!E46="2014-2",891.04,IF(Sayfa1!E46="2015-1",949.07,""))</f>
        <v/>
      </c>
      <c r="G40" t="str">
        <f t="shared" si="1"/>
        <v/>
      </c>
    </row>
    <row r="41" spans="1:7">
      <c r="A41" s="120" t="str">
        <f>IF(Sayfa1!E47="2010-2",599.12*30/100,IF(Sayfa1!E47="2011-1",629.95*30/100,IF(Sayfa1!E47="2011-2",658.95*30/100,IF(Sayfa1!E47="2012-1",701.13*30/100,IF(Sayfa1!E47="2012-2",739.79*30/100,IF(Sayfa1!E47="2013-1",773.01*30/100,IF(Sayfa1!E47="2013-2",803.68*30/100,IF(Sayfa1!E47="2014-1",846*30/100,""))))))))</f>
        <v/>
      </c>
      <c r="B41" s="120" t="str">
        <f>IF(Sayfa1!E47="2014-2",891.04*30/100,IF(Sayfa1!E47="2015-1",949.07*30/100,""))</f>
        <v/>
      </c>
      <c r="C41" t="str">
        <f t="shared" si="0"/>
        <v/>
      </c>
      <c r="E41" t="str">
        <f>IF(Sayfa1!E47="2010-2",599.12,IF(Sayfa1!E47="2011-1",629.95,IF(Sayfa1!E47="2011-2",658.95,IF(Sayfa1!E47="2012-1",701.13,IF(Sayfa1!E47="2012-2",739.79,IF(Sayfa1!E47="2013-1",773.01,IF(Sayfa1!E47="2013-2",803.68,IF(Sayfa1!E47="2014-1",846,""))))))))</f>
        <v/>
      </c>
      <c r="F41" t="str">
        <f>IF(Sayfa1!E47="2014-2",891.04,IF(Sayfa1!E47="2015-1",949.07,""))</f>
        <v/>
      </c>
      <c r="G41" t="str">
        <f t="shared" si="1"/>
        <v/>
      </c>
    </row>
    <row r="42" spans="1:7">
      <c r="A42" s="120" t="str">
        <f>IF(Sayfa1!E48="2010-2",599.12*30/100,IF(Sayfa1!E48="2011-1",629.95*30/100,IF(Sayfa1!E48="2011-2",658.95*30/100,IF(Sayfa1!E48="2012-1",701.13*30/100,IF(Sayfa1!E48="2012-2",739.79*30/100,IF(Sayfa1!E48="2013-1",773.01*30/100,IF(Sayfa1!E48="2013-2",803.68*30/100,IF(Sayfa1!E48="2014-1",846*30/100,""))))))))</f>
        <v/>
      </c>
      <c r="B42" s="120" t="str">
        <f>IF(Sayfa1!E48="2014-2",891.04*30/100,IF(Sayfa1!E48="2015-1",949.07*30/100,""))</f>
        <v/>
      </c>
      <c r="C42" t="str">
        <f t="shared" si="0"/>
        <v/>
      </c>
      <c r="E42" t="str">
        <f>IF(Sayfa1!E48="2010-2",599.12,IF(Sayfa1!E48="2011-1",629.95,IF(Sayfa1!E48="2011-2",658.95,IF(Sayfa1!E48="2012-1",701.13,IF(Sayfa1!E48="2012-2",739.79,IF(Sayfa1!E48="2013-1",773.01,IF(Sayfa1!E48="2013-2",803.68,IF(Sayfa1!E48="2014-1",846,""))))))))</f>
        <v/>
      </c>
      <c r="F42" t="str">
        <f>IF(Sayfa1!E48="2014-2",891.04,IF(Sayfa1!E48="2015-1",949.07,""))</f>
        <v/>
      </c>
      <c r="G42" t="str">
        <f t="shared" si="1"/>
        <v/>
      </c>
    </row>
    <row r="43" spans="1:7">
      <c r="A43" s="120" t="str">
        <f>IF(Sayfa1!E49="2010-2",599.12*30/100,IF(Sayfa1!E49="2011-1",629.95*30/100,IF(Sayfa1!E49="2011-2",658.95*30/100,IF(Sayfa1!E49="2012-1",701.13*30/100,IF(Sayfa1!E49="2012-2",739.79*30/100,IF(Sayfa1!E49="2013-1",773.01*30/100,IF(Sayfa1!E49="2013-2",803.68*30/100,IF(Sayfa1!E49="2014-1",846*30/100,""))))))))</f>
        <v/>
      </c>
      <c r="B43" s="120" t="str">
        <f>IF(Sayfa1!E49="2014-2",891.04*30/100,IF(Sayfa1!E49="2015-1",949.07*30/100,""))</f>
        <v/>
      </c>
      <c r="C43" t="str">
        <f t="shared" si="0"/>
        <v/>
      </c>
      <c r="E43" t="str">
        <f>IF(Sayfa1!E49="2010-2",599.12,IF(Sayfa1!E49="2011-1",629.95,IF(Sayfa1!E49="2011-2",658.95,IF(Sayfa1!E49="2012-1",701.13,IF(Sayfa1!E49="2012-2",739.79,IF(Sayfa1!E49="2013-1",773.01,IF(Sayfa1!E49="2013-2",803.68,IF(Sayfa1!E49="2014-1",846,""))))))))</f>
        <v/>
      </c>
      <c r="F43" t="str">
        <f>IF(Sayfa1!E49="2014-2",891.04,IF(Sayfa1!E49="2015-1",949.07,""))</f>
        <v/>
      </c>
      <c r="G43" t="str">
        <f t="shared" si="1"/>
        <v/>
      </c>
    </row>
    <row r="44" spans="1:7">
      <c r="A44" s="120" t="str">
        <f>IF(Sayfa1!E50="2010-2",599.12*30/100,IF(Sayfa1!E50="2011-1",629.95*30/100,IF(Sayfa1!E50="2011-2",658.95*30/100,IF(Sayfa1!E50="2012-1",701.13*30/100,IF(Sayfa1!E50="2012-2",739.79*30/100,IF(Sayfa1!E50="2013-1",773.01*30/100,IF(Sayfa1!E50="2013-2",803.68*30/100,IF(Sayfa1!E50="2014-1",846*30/100,""))))))))</f>
        <v/>
      </c>
      <c r="B44" s="120" t="str">
        <f>IF(Sayfa1!E50="2014-2",891.04*30/100,IF(Sayfa1!E50="2015-1",949.07*30/100,""))</f>
        <v/>
      </c>
      <c r="C44" t="str">
        <f t="shared" si="0"/>
        <v/>
      </c>
      <c r="E44" t="str">
        <f>IF(Sayfa1!E50="2010-2",599.12,IF(Sayfa1!E50="2011-1",629.95,IF(Sayfa1!E50="2011-2",658.95,IF(Sayfa1!E50="2012-1",701.13,IF(Sayfa1!E50="2012-2",739.79,IF(Sayfa1!E50="2013-1",773.01,IF(Sayfa1!E50="2013-2",803.68,IF(Sayfa1!E50="2014-1",846,""))))))))</f>
        <v/>
      </c>
      <c r="F44" t="str">
        <f>IF(Sayfa1!E50="2014-2",891.04,IF(Sayfa1!E50="2015-1",949.07,""))</f>
        <v/>
      </c>
      <c r="G44" t="str">
        <f t="shared" si="1"/>
        <v/>
      </c>
    </row>
    <row r="45" spans="1:7">
      <c r="A45" s="120" t="str">
        <f>IF(Sayfa1!E51="2010-2",599.12*30/100,IF(Sayfa1!E51="2011-1",629.95*30/100,IF(Sayfa1!E51="2011-2",658.95*30/100,IF(Sayfa1!E51="2012-1",701.13*30/100,IF(Sayfa1!E51="2012-2",739.79*30/100,IF(Sayfa1!E51="2013-1",773.01*30/100,IF(Sayfa1!E51="2013-2",803.68*30/100,IF(Sayfa1!E51="2014-1",846*30/100,""))))))))</f>
        <v/>
      </c>
      <c r="B45" s="120" t="str">
        <f>IF(Sayfa1!E51="2014-2",891.04*30/100,IF(Sayfa1!E51="2015-1",949.07*30/100,""))</f>
        <v/>
      </c>
      <c r="C45" t="str">
        <f t="shared" si="0"/>
        <v/>
      </c>
      <c r="E45" t="str">
        <f>IF(Sayfa1!E51="2010-2",599.12,IF(Sayfa1!E51="2011-1",629.95,IF(Sayfa1!E51="2011-2",658.95,IF(Sayfa1!E51="2012-1",701.13,IF(Sayfa1!E51="2012-2",739.79,IF(Sayfa1!E51="2013-1",773.01,IF(Sayfa1!E51="2013-2",803.68,IF(Sayfa1!E51="2014-1",846,""))))))))</f>
        <v/>
      </c>
      <c r="F45" t="str">
        <f>IF(Sayfa1!E51="2014-2",891.04,IF(Sayfa1!E51="2015-1",949.07,""))</f>
        <v/>
      </c>
      <c r="G45" t="str">
        <f t="shared" si="1"/>
        <v/>
      </c>
    </row>
    <row r="46" spans="1:7">
      <c r="A46" s="120" t="str">
        <f>IF(Sayfa1!E52="2010-2",599.12*30/100,IF(Sayfa1!E52="2011-1",629.95*30/100,IF(Sayfa1!E52="2011-2",658.95*30/100,IF(Sayfa1!E52="2012-1",701.13*30/100,IF(Sayfa1!E52="2012-2",739.79*30/100,IF(Sayfa1!E52="2013-1",773.01*30/100,IF(Sayfa1!E52="2013-2",803.68*30/100,IF(Sayfa1!E52="2014-1",846*30/100,""))))))))</f>
        <v/>
      </c>
      <c r="B46" s="120" t="str">
        <f>IF(Sayfa1!E52="2014-2",891.04*30/100,IF(Sayfa1!E52="2015-1",949.07*30/100,""))</f>
        <v/>
      </c>
      <c r="C46" t="str">
        <f t="shared" si="0"/>
        <v/>
      </c>
      <c r="E46" t="str">
        <f>IF(Sayfa1!E52="2010-2",599.12,IF(Sayfa1!E52="2011-1",629.95,IF(Sayfa1!E52="2011-2",658.95,IF(Sayfa1!E52="2012-1",701.13,IF(Sayfa1!E52="2012-2",739.79,IF(Sayfa1!E52="2013-1",773.01,IF(Sayfa1!E52="2013-2",803.68,IF(Sayfa1!E52="2014-1",846,""))))))))</f>
        <v/>
      </c>
      <c r="F46" t="str">
        <f>IF(Sayfa1!E52="2014-2",891.04,IF(Sayfa1!E52="2015-1",949.07,""))</f>
        <v/>
      </c>
      <c r="G46" t="str">
        <f t="shared" si="1"/>
        <v/>
      </c>
    </row>
    <row r="47" spans="1:7">
      <c r="A47" s="120" t="str">
        <f>IF(Sayfa1!E53="2010-2",599.12*30/100,IF(Sayfa1!E53="2011-1",629.95*30/100,IF(Sayfa1!E53="2011-2",658.95*30/100,IF(Sayfa1!E53="2012-1",701.13*30/100,IF(Sayfa1!E53="2012-2",739.79*30/100,IF(Sayfa1!E53="2013-1",773.01*30/100,IF(Sayfa1!E53="2013-2",803.68*30/100,IF(Sayfa1!E53="2014-1",846*30/100,""))))))))</f>
        <v/>
      </c>
      <c r="B47" s="120" t="str">
        <f>IF(Sayfa1!E53="2014-2",891.04*30/100,IF(Sayfa1!E53="2015-1",949.07*30/100,""))</f>
        <v/>
      </c>
      <c r="C47" t="str">
        <f t="shared" si="0"/>
        <v/>
      </c>
      <c r="E47" t="str">
        <f>IF(Sayfa1!E53="2010-2",599.12,IF(Sayfa1!E53="2011-1",629.95,IF(Sayfa1!E53="2011-2",658.95,IF(Sayfa1!E53="2012-1",701.13,IF(Sayfa1!E53="2012-2",739.79,IF(Sayfa1!E53="2013-1",773.01,IF(Sayfa1!E53="2013-2",803.68,IF(Sayfa1!E53="2014-1",846,""))))))))</f>
        <v/>
      </c>
      <c r="F47" t="str">
        <f>IF(Sayfa1!E53="2014-2",891.04,IF(Sayfa1!E53="2015-1",949.07,""))</f>
        <v/>
      </c>
      <c r="G47" t="str">
        <f t="shared" si="1"/>
        <v/>
      </c>
    </row>
    <row r="48" spans="1:7">
      <c r="A48" s="120" t="str">
        <f>IF(Sayfa1!E54="2010-2",599.12*30/100,IF(Sayfa1!E54="2011-1",629.95*30/100,IF(Sayfa1!E54="2011-2",658.95*30/100,IF(Sayfa1!E54="2012-1",701.13*30/100,IF(Sayfa1!E54="2012-2",739.79*30/100,IF(Sayfa1!E54="2013-1",773.01*30/100,IF(Sayfa1!E54="2013-2",803.68*30/100,IF(Sayfa1!E54="2014-1",846*30/100,""))))))))</f>
        <v/>
      </c>
      <c r="B48" s="120" t="str">
        <f>IF(Sayfa1!E54="2014-2",891.04*30/100,IF(Sayfa1!E54="2015-1",949.07*30/100,""))</f>
        <v/>
      </c>
      <c r="C48" t="str">
        <f t="shared" si="0"/>
        <v/>
      </c>
      <c r="E48" t="str">
        <f>IF(Sayfa1!E54="2010-2",599.12,IF(Sayfa1!E54="2011-1",629.95,IF(Sayfa1!E54="2011-2",658.95,IF(Sayfa1!E54="2012-1",701.13,IF(Sayfa1!E54="2012-2",739.79,IF(Sayfa1!E54="2013-1",773.01,IF(Sayfa1!E54="2013-2",803.68,IF(Sayfa1!E54="2014-1",846,""))))))))</f>
        <v/>
      </c>
      <c r="F48" t="str">
        <f>IF(Sayfa1!E54="2014-2",891.04,IF(Sayfa1!E54="2015-1",949.07,""))</f>
        <v/>
      </c>
      <c r="G48" t="str">
        <f t="shared" si="1"/>
        <v/>
      </c>
    </row>
    <row r="49" spans="1:7">
      <c r="A49" s="120" t="str">
        <f>IF(Sayfa1!E55="2010-2",599.12*30/100,IF(Sayfa1!E55="2011-1",629.95*30/100,IF(Sayfa1!E55="2011-2",658.95*30/100,IF(Sayfa1!E55="2012-1",701.13*30/100,IF(Sayfa1!E55="2012-2",739.79*30/100,IF(Sayfa1!E55="2013-1",773.01*30/100,IF(Sayfa1!E55="2013-2",803.68*30/100,IF(Sayfa1!E55="2014-1",846*30/100,""))))))))</f>
        <v/>
      </c>
      <c r="B49" s="120" t="str">
        <f>IF(Sayfa1!E55="2014-2",891.04*30/100,IF(Sayfa1!E55="2015-1",949.07*30/100,""))</f>
        <v/>
      </c>
      <c r="C49" t="str">
        <f t="shared" si="0"/>
        <v/>
      </c>
      <c r="E49" t="str">
        <f>IF(Sayfa1!E55="2010-2",599.12,IF(Sayfa1!E55="2011-1",629.95,IF(Sayfa1!E55="2011-2",658.95,IF(Sayfa1!E55="2012-1",701.13,IF(Sayfa1!E55="2012-2",739.79,IF(Sayfa1!E55="2013-1",773.01,IF(Sayfa1!E55="2013-2",803.68,IF(Sayfa1!E55="2014-1",846,""))))))))</f>
        <v/>
      </c>
      <c r="F49" t="str">
        <f>IF(Sayfa1!E55="2014-2",891.04,IF(Sayfa1!E55="2015-1",949.07,""))</f>
        <v/>
      </c>
      <c r="G49" t="str">
        <f t="shared" si="1"/>
        <v/>
      </c>
    </row>
    <row r="50" spans="1:7">
      <c r="A50" s="120" t="str">
        <f>IF(Sayfa1!E56="2010-2",599.12*30/100,IF(Sayfa1!E56="2011-1",629.95*30/100,IF(Sayfa1!E56="2011-2",658.95*30/100,IF(Sayfa1!E56="2012-1",701.13*30/100,IF(Sayfa1!E56="2012-2",739.79*30/100,IF(Sayfa1!E56="2013-1",773.01*30/100,IF(Sayfa1!E56="2013-2",803.68*30/100,IF(Sayfa1!E56="2014-1",846*30/100,""))))))))</f>
        <v/>
      </c>
      <c r="B50" s="120" t="str">
        <f>IF(Sayfa1!E56="2014-2",891.04*30/100,IF(Sayfa1!E56="2015-1",949.07*30/100,""))</f>
        <v/>
      </c>
      <c r="C50" t="str">
        <f t="shared" si="0"/>
        <v/>
      </c>
      <c r="E50" t="str">
        <f>IF(Sayfa1!E56="2010-2",599.12,IF(Sayfa1!E56="2011-1",629.95,IF(Sayfa1!E56="2011-2",658.95,IF(Sayfa1!E56="2012-1",701.13,IF(Sayfa1!E56="2012-2",739.79,IF(Sayfa1!E56="2013-1",773.01,IF(Sayfa1!E56="2013-2",803.68,IF(Sayfa1!E56="2014-1",846,""))))))))</f>
        <v/>
      </c>
      <c r="F50" t="str">
        <f>IF(Sayfa1!E56="2014-2",891.04,IF(Sayfa1!E56="2015-1",949.07,""))</f>
        <v/>
      </c>
      <c r="G50" t="str">
        <f t="shared" si="1"/>
        <v/>
      </c>
    </row>
    <row r="51" spans="1:7">
      <c r="A51" s="120" t="str">
        <f>IF(Sayfa1!E57="2010-2",599.12*30/100,IF(Sayfa1!E57="2011-1",629.95*30/100,IF(Sayfa1!E57="2011-2",658.95*30/100,IF(Sayfa1!E57="2012-1",701.13*30/100,IF(Sayfa1!E57="2012-2",739.79*30/100,IF(Sayfa1!E57="2013-1",773.01*30/100,IF(Sayfa1!E57="2013-2",803.68*30/100,IF(Sayfa1!E57="2014-1",846*30/100,""))))))))</f>
        <v/>
      </c>
      <c r="B51" s="120" t="str">
        <f>IF(Sayfa1!E57="2014-2",891.04*30/100,IF(Sayfa1!E57="2015-1",949.07*30/100,""))</f>
        <v/>
      </c>
      <c r="C51" t="str">
        <f t="shared" si="0"/>
        <v/>
      </c>
      <c r="E51" t="str">
        <f>IF(Sayfa1!E57="2010-2",599.12,IF(Sayfa1!E57="2011-1",629.95,IF(Sayfa1!E57="2011-2",658.95,IF(Sayfa1!E57="2012-1",701.13,IF(Sayfa1!E57="2012-2",739.79,IF(Sayfa1!E57="2013-1",773.01,IF(Sayfa1!E57="2013-2",803.68,IF(Sayfa1!E57="2014-1",846,""))))))))</f>
        <v/>
      </c>
      <c r="F51" t="str">
        <f>IF(Sayfa1!E57="2014-2",891.04,IF(Sayfa1!E57="2015-1",949.07,""))</f>
        <v/>
      </c>
      <c r="G51" t="str">
        <f t="shared" si="1"/>
        <v/>
      </c>
    </row>
    <row r="52" spans="1:7">
      <c r="A52" s="120" t="str">
        <f>IF(Sayfa1!E58="2010-2",599.12*30/100,IF(Sayfa1!E58="2011-1",629.95*30/100,IF(Sayfa1!E58="2011-2",658.95*30/100,IF(Sayfa1!E58="2012-1",701.13*30/100,IF(Sayfa1!E58="2012-2",739.79*30/100,IF(Sayfa1!E58="2013-1",773.01*30/100,IF(Sayfa1!E58="2013-2",803.68*30/100,IF(Sayfa1!E58="2014-1",846*30/100,""))))))))</f>
        <v/>
      </c>
      <c r="B52" s="120" t="str">
        <f>IF(Sayfa1!E58="2014-2",891.04*30/100,IF(Sayfa1!E58="2015-1",949.07*30/100,""))</f>
        <v/>
      </c>
      <c r="C52" t="str">
        <f t="shared" si="0"/>
        <v/>
      </c>
      <c r="E52" t="str">
        <f>IF(Sayfa1!E58="2010-2",599.12,IF(Sayfa1!E58="2011-1",629.95,IF(Sayfa1!E58="2011-2",658.95,IF(Sayfa1!E58="2012-1",701.13,IF(Sayfa1!E58="2012-2",739.79,IF(Sayfa1!E58="2013-1",773.01,IF(Sayfa1!E58="2013-2",803.68,IF(Sayfa1!E58="2014-1",846,""))))))))</f>
        <v/>
      </c>
      <c r="F52" t="str">
        <f>IF(Sayfa1!E58="2014-2",891.04,IF(Sayfa1!E58="2015-1",949.07,""))</f>
        <v/>
      </c>
      <c r="G52" t="str">
        <f t="shared" si="1"/>
        <v/>
      </c>
    </row>
    <row r="53" spans="1:7">
      <c r="A53" s="120" t="str">
        <f>IF(Sayfa1!E59="2010-2",599.12*30/100,IF(Sayfa1!E59="2011-1",629.95*30/100,IF(Sayfa1!E59="2011-2",658.95*30/100,IF(Sayfa1!E59="2012-1",701.13*30/100,IF(Sayfa1!E59="2012-2",739.79*30/100,IF(Sayfa1!E59="2013-1",773.01*30/100,IF(Sayfa1!E59="2013-2",803.68*30/100,IF(Sayfa1!E59="2014-1",846*30/100,""))))))))</f>
        <v/>
      </c>
      <c r="B53" s="120" t="str">
        <f>IF(Sayfa1!E59="2014-2",891.04*30/100,IF(Sayfa1!E59="2015-1",949.07*30/100,""))</f>
        <v/>
      </c>
      <c r="C53" t="str">
        <f t="shared" si="0"/>
        <v/>
      </c>
      <c r="E53" t="str">
        <f>IF(Sayfa1!E59="2010-2",599.12,IF(Sayfa1!E59="2011-1",629.95,IF(Sayfa1!E59="2011-2",658.95,IF(Sayfa1!E59="2012-1",701.13,IF(Sayfa1!E59="2012-2",739.79,IF(Sayfa1!E59="2013-1",773.01,IF(Sayfa1!E59="2013-2",803.68,IF(Sayfa1!E59="2014-1",846,""))))))))</f>
        <v/>
      </c>
      <c r="F53" t="str">
        <f>IF(Sayfa1!E59="2014-2",891.04,IF(Sayfa1!E59="2015-1",949.07,""))</f>
        <v/>
      </c>
      <c r="G53" t="str">
        <f t="shared" si="1"/>
        <v/>
      </c>
    </row>
    <row r="54" spans="1:7">
      <c r="A54" s="120" t="str">
        <f>IF(Sayfa1!E60="2010-2",599.12*30/100,IF(Sayfa1!E60="2011-1",629.95*30/100,IF(Sayfa1!E60="2011-2",658.95*30/100,IF(Sayfa1!E60="2012-1",701.13*30/100,IF(Sayfa1!E60="2012-2",739.79*30/100,IF(Sayfa1!E60="2013-1",773.01*30/100,IF(Sayfa1!E60="2013-2",803.68*30/100,IF(Sayfa1!E60="2014-1",846*30/100,""))))))))</f>
        <v/>
      </c>
      <c r="B54" s="120" t="str">
        <f>IF(Sayfa1!E60="2014-2",891.04*30/100,IF(Sayfa1!E60="2015-1",949.07*30/100,""))</f>
        <v/>
      </c>
      <c r="C54" t="str">
        <f t="shared" si="0"/>
        <v/>
      </c>
      <c r="E54" t="str">
        <f>IF(Sayfa1!E60="2010-2",599.12,IF(Sayfa1!E60="2011-1",629.95,IF(Sayfa1!E60="2011-2",658.95,IF(Sayfa1!E60="2012-1",701.13,IF(Sayfa1!E60="2012-2",739.79,IF(Sayfa1!E60="2013-1",773.01,IF(Sayfa1!E60="2013-2",803.68,IF(Sayfa1!E60="2014-1",846,""))))))))</f>
        <v/>
      </c>
      <c r="F54" t="str">
        <f>IF(Sayfa1!E60="2014-2",891.04,IF(Sayfa1!E60="2015-1",949.07,""))</f>
        <v/>
      </c>
      <c r="G54" t="str">
        <f t="shared" si="1"/>
        <v/>
      </c>
    </row>
    <row r="55" spans="1:7">
      <c r="A55" s="120" t="str">
        <f>IF(Sayfa1!E61="2010-2",599.12*30/100,IF(Sayfa1!E61="2011-1",629.95*30/100,IF(Sayfa1!E61="2011-2",658.95*30/100,IF(Sayfa1!E61="2012-1",701.13*30/100,IF(Sayfa1!E61="2012-2",739.79*30/100,IF(Sayfa1!E61="2013-1",773.01*30/100,IF(Sayfa1!E61="2013-2",803.68*30/100,IF(Sayfa1!E61="2014-1",846*30/100,""))))))))</f>
        <v/>
      </c>
      <c r="B55" s="120" t="str">
        <f>IF(Sayfa1!E61="2014-2",891.04*30/100,IF(Sayfa1!E61="2015-1",949.07*30/100,""))</f>
        <v/>
      </c>
      <c r="C55" t="str">
        <f t="shared" si="0"/>
        <v/>
      </c>
      <c r="E55" t="str">
        <f>IF(Sayfa1!E61="2010-2",599.12,IF(Sayfa1!E61="2011-1",629.95,IF(Sayfa1!E61="2011-2",658.95,IF(Sayfa1!E61="2012-1",701.13,IF(Sayfa1!E61="2012-2",739.79,IF(Sayfa1!E61="2013-1",773.01,IF(Sayfa1!E61="2013-2",803.68,IF(Sayfa1!E61="2014-1",846,""))))))))</f>
        <v/>
      </c>
      <c r="F55" t="str">
        <f>IF(Sayfa1!E61="2014-2",891.04,IF(Sayfa1!E61="2015-1",949.07,""))</f>
        <v/>
      </c>
      <c r="G55" t="str">
        <f t="shared" si="1"/>
        <v/>
      </c>
    </row>
    <row r="56" spans="1:7">
      <c r="A56" s="120" t="str">
        <f>IF(Sayfa1!E62="2010-2",599.12*30/100,IF(Sayfa1!E62="2011-1",629.95*30/100,IF(Sayfa1!E62="2011-2",658.95*30/100,IF(Sayfa1!E62="2012-1",701.13*30/100,IF(Sayfa1!E62="2012-2",739.79*30/100,IF(Sayfa1!E62="2013-1",773.01*30/100,IF(Sayfa1!E62="2013-2",803.68*30/100,IF(Sayfa1!E62="2014-1",846*30/100,""))))))))</f>
        <v/>
      </c>
      <c r="B56" s="120" t="str">
        <f>IF(Sayfa1!E62="2014-2",891.04*30/100,IF(Sayfa1!E62="2015-1",949.07*30/100,""))</f>
        <v/>
      </c>
      <c r="C56" t="str">
        <f t="shared" si="0"/>
        <v/>
      </c>
      <c r="E56" t="str">
        <f>IF(Sayfa1!E62="2010-2",599.12,IF(Sayfa1!E62="2011-1",629.95,IF(Sayfa1!E62="2011-2",658.95,IF(Sayfa1!E62="2012-1",701.13,IF(Sayfa1!E62="2012-2",739.79,IF(Sayfa1!E62="2013-1",773.01,IF(Sayfa1!E62="2013-2",803.68,IF(Sayfa1!E62="2014-1",846,""))))))))</f>
        <v/>
      </c>
      <c r="F56" t="str">
        <f>IF(Sayfa1!E62="2014-2",891.04,IF(Sayfa1!E62="2015-1",949.07,""))</f>
        <v/>
      </c>
      <c r="G56" t="str">
        <f t="shared" si="1"/>
        <v/>
      </c>
    </row>
    <row r="57" spans="1:7">
      <c r="A57" s="120" t="str">
        <f>IF(Sayfa1!E63="2010-2",599.12*30/100,IF(Sayfa1!E63="2011-1",629.95*30/100,IF(Sayfa1!E63="2011-2",658.95*30/100,IF(Sayfa1!E63="2012-1",701.13*30/100,IF(Sayfa1!E63="2012-2",739.79*30/100,IF(Sayfa1!E63="2013-1",773.01*30/100,IF(Sayfa1!E63="2013-2",803.68*30/100,IF(Sayfa1!E63="2014-1",846*30/100,""))))))))</f>
        <v/>
      </c>
      <c r="B57" s="120" t="str">
        <f>IF(Sayfa1!E63="2014-2",891.04*30/100,IF(Sayfa1!E63="2015-1",949.07*30/100,""))</f>
        <v/>
      </c>
      <c r="C57" t="str">
        <f t="shared" si="0"/>
        <v/>
      </c>
      <c r="E57" t="str">
        <f>IF(Sayfa1!E63="2010-2",599.12,IF(Sayfa1!E63="2011-1",629.95,IF(Sayfa1!E63="2011-2",658.95,IF(Sayfa1!E63="2012-1",701.13,IF(Sayfa1!E63="2012-2",739.79,IF(Sayfa1!E63="2013-1",773.01,IF(Sayfa1!E63="2013-2",803.68,IF(Sayfa1!E63="2014-1",846,""))))))))</f>
        <v/>
      </c>
      <c r="F57" t="str">
        <f>IF(Sayfa1!E63="2014-2",891.04,IF(Sayfa1!E63="2015-1",949.07,""))</f>
        <v/>
      </c>
      <c r="G57" t="str">
        <f t="shared" si="1"/>
        <v/>
      </c>
    </row>
    <row r="58" spans="1:7">
      <c r="A58" s="120" t="str">
        <f>IF(Sayfa1!E64="2010-2",599.12*30/100,IF(Sayfa1!E64="2011-1",629.95*30/100,IF(Sayfa1!E64="2011-2",658.95*30/100,IF(Sayfa1!E64="2012-1",701.13*30/100,IF(Sayfa1!E64="2012-2",739.79*30/100,IF(Sayfa1!E64="2013-1",773.01*30/100,IF(Sayfa1!E64="2013-2",803.68*30/100,IF(Sayfa1!E64="2014-1",846*30/100,""))))))))</f>
        <v/>
      </c>
      <c r="B58" s="120" t="str">
        <f>IF(Sayfa1!E64="2014-2",891.04*30/100,IF(Sayfa1!E64="2015-1",949.07*30/100,""))</f>
        <v/>
      </c>
      <c r="C58" t="str">
        <f t="shared" si="0"/>
        <v/>
      </c>
      <c r="E58" t="str">
        <f>IF(Sayfa1!E64="2010-2",599.12,IF(Sayfa1!E64="2011-1",629.95,IF(Sayfa1!E64="2011-2",658.95,IF(Sayfa1!E64="2012-1",701.13,IF(Sayfa1!E64="2012-2",739.79,IF(Sayfa1!E64="2013-1",773.01,IF(Sayfa1!E64="2013-2",803.68,IF(Sayfa1!E64="2014-1",846,""))))))))</f>
        <v/>
      </c>
      <c r="F58" t="str">
        <f>IF(Sayfa1!E64="2014-2",891.04,IF(Sayfa1!E64="2015-1",949.07,""))</f>
        <v/>
      </c>
      <c r="G58" t="str">
        <f t="shared" si="1"/>
        <v/>
      </c>
    </row>
    <row r="59" spans="1:7">
      <c r="A59" s="120" t="str">
        <f>IF(Sayfa1!E65="2010-2",599.12*30/100,IF(Sayfa1!E65="2011-1",629.95*30/100,IF(Sayfa1!E65="2011-2",658.95*30/100,IF(Sayfa1!E65="2012-1",701.13*30/100,IF(Sayfa1!E65="2012-2",739.79*30/100,IF(Sayfa1!E65="2013-1",773.01*30/100,IF(Sayfa1!E65="2013-2",803.68*30/100,IF(Sayfa1!E65="2014-1",846*30/100,""))))))))</f>
        <v/>
      </c>
      <c r="B59" s="120" t="str">
        <f>IF(Sayfa1!E65="2014-2",891.04*30/100,IF(Sayfa1!E65="2015-1",949.07*30/100,""))</f>
        <v/>
      </c>
      <c r="C59" t="str">
        <f t="shared" si="0"/>
        <v/>
      </c>
      <c r="E59" t="str">
        <f>IF(Sayfa1!E65="2010-2",599.12,IF(Sayfa1!E65="2011-1",629.95,IF(Sayfa1!E65="2011-2",658.95,IF(Sayfa1!E65="2012-1",701.13,IF(Sayfa1!E65="2012-2",739.79,IF(Sayfa1!E65="2013-1",773.01,IF(Sayfa1!E65="2013-2",803.68,IF(Sayfa1!E65="2014-1",846,""))))))))</f>
        <v/>
      </c>
      <c r="F59" t="str">
        <f>IF(Sayfa1!E65="2014-2",891.04,IF(Sayfa1!E65="2015-1",949.07,""))</f>
        <v/>
      </c>
      <c r="G59" t="str">
        <f t="shared" si="1"/>
        <v/>
      </c>
    </row>
    <row r="60" spans="1:7">
      <c r="A60" s="120" t="str">
        <f>IF(Sayfa1!E66="2010-2",599.12*30/100,IF(Sayfa1!E66="2011-1",629.95*30/100,IF(Sayfa1!E66="2011-2",658.95*30/100,IF(Sayfa1!E66="2012-1",701.13*30/100,IF(Sayfa1!E66="2012-2",739.79*30/100,IF(Sayfa1!E66="2013-1",773.01*30/100,IF(Sayfa1!E66="2013-2",803.68*30/100,IF(Sayfa1!E66="2014-1",846*30/100,""))))))))</f>
        <v/>
      </c>
      <c r="B60" s="120" t="str">
        <f>IF(Sayfa1!E66="2014-2",891.04*30/100,IF(Sayfa1!E66="2015-1",949.07*30/100,""))</f>
        <v/>
      </c>
      <c r="C60" t="str">
        <f t="shared" si="0"/>
        <v/>
      </c>
      <c r="E60" t="str">
        <f>IF(Sayfa1!E66="2010-2",599.12,IF(Sayfa1!E66="2011-1",629.95,IF(Sayfa1!E66="2011-2",658.95,IF(Sayfa1!E66="2012-1",701.13,IF(Sayfa1!E66="2012-2",739.79,IF(Sayfa1!E66="2013-1",773.01,IF(Sayfa1!E66="2013-2",803.68,IF(Sayfa1!E66="2014-1",846,""))))))))</f>
        <v/>
      </c>
      <c r="F60" t="str">
        <f>IF(Sayfa1!E66="2014-2",891.04,IF(Sayfa1!E66="2015-1",949.07,""))</f>
        <v/>
      </c>
      <c r="G60" t="str">
        <f t="shared" si="1"/>
        <v/>
      </c>
    </row>
    <row r="61" spans="1:7">
      <c r="A61" s="120" t="str">
        <f>IF(Sayfa1!E67="2010-2",599.12*30/100,IF(Sayfa1!E67="2011-1",629.95*30/100,IF(Sayfa1!E67="2011-2",658.95*30/100,IF(Sayfa1!E67="2012-1",701.13*30/100,IF(Sayfa1!E67="2012-2",739.79*30/100,IF(Sayfa1!E67="2013-1",773.01*30/100,IF(Sayfa1!E67="2013-2",803.68*30/100,IF(Sayfa1!E67="2014-1",846*30/100,""))))))))</f>
        <v/>
      </c>
      <c r="B61" s="120" t="str">
        <f>IF(Sayfa1!E67="2014-2",891.04*30/100,IF(Sayfa1!E67="2015-1",949.07*30/100,""))</f>
        <v/>
      </c>
      <c r="C61" t="str">
        <f t="shared" si="0"/>
        <v/>
      </c>
      <c r="E61" t="str">
        <f>IF(Sayfa1!E67="2010-2",599.12,IF(Sayfa1!E67="2011-1",629.95,IF(Sayfa1!E67="2011-2",658.95,IF(Sayfa1!E67="2012-1",701.13,IF(Sayfa1!E67="2012-2",739.79,IF(Sayfa1!E67="2013-1",773.01,IF(Sayfa1!E67="2013-2",803.68,IF(Sayfa1!E67="2014-1",846,""))))))))</f>
        <v/>
      </c>
      <c r="F61" t="str">
        <f>IF(Sayfa1!E67="2014-2",891.04,IF(Sayfa1!E67="2015-1",949.07,""))</f>
        <v/>
      </c>
      <c r="G61" t="str">
        <f t="shared" si="1"/>
        <v/>
      </c>
    </row>
    <row r="62" spans="1:7">
      <c r="A62" s="120" t="str">
        <f>IF(Sayfa1!E68="2010-2",599.12*30/100,IF(Sayfa1!E68="2011-1",629.95*30/100,IF(Sayfa1!E68="2011-2",658.95*30/100,IF(Sayfa1!E68="2012-1",701.13*30/100,IF(Sayfa1!E68="2012-2",739.79*30/100,IF(Sayfa1!E68="2013-1",773.01*30/100,IF(Sayfa1!E68="2013-2",803.68*30/100,IF(Sayfa1!E68="2014-1",846*30/100,""))))))))</f>
        <v/>
      </c>
      <c r="B62" s="120" t="str">
        <f>IF(Sayfa1!E68="2014-2",891.04*30/100,IF(Sayfa1!E68="2015-1",949.07*30/100,""))</f>
        <v/>
      </c>
      <c r="C62" t="str">
        <f t="shared" si="0"/>
        <v/>
      </c>
      <c r="E62" t="str">
        <f>IF(Sayfa1!E68="2010-2",599.12,IF(Sayfa1!E68="2011-1",629.95,IF(Sayfa1!E68="2011-2",658.95,IF(Sayfa1!E68="2012-1",701.13,IF(Sayfa1!E68="2012-2",739.79,IF(Sayfa1!E68="2013-1",773.01,IF(Sayfa1!E68="2013-2",803.68,IF(Sayfa1!E68="2014-1",846,""))))))))</f>
        <v/>
      </c>
      <c r="F62" t="str">
        <f>IF(Sayfa1!E68="2014-2",891.04,IF(Sayfa1!E68="2015-1",949.07,""))</f>
        <v/>
      </c>
      <c r="G62" t="str">
        <f t="shared" si="1"/>
        <v/>
      </c>
    </row>
    <row r="63" spans="1:7">
      <c r="A63" s="120" t="str">
        <f>IF(Sayfa1!E69="2010-2",599.12*30/100,IF(Sayfa1!E69="2011-1",629.95*30/100,IF(Sayfa1!E69="2011-2",658.95*30/100,IF(Sayfa1!E69="2012-1",701.13*30/100,IF(Sayfa1!E69="2012-2",739.79*30/100,IF(Sayfa1!E69="2013-1",773.01*30/100,IF(Sayfa1!E69="2013-2",803.68*30/100,IF(Sayfa1!E69="2014-1",846*30/100,""))))))))</f>
        <v/>
      </c>
      <c r="B63" s="120" t="str">
        <f>IF(Sayfa1!E69="2014-2",891.04*30/100,IF(Sayfa1!E69="2015-1",949.07*30/100,""))</f>
        <v/>
      </c>
      <c r="C63" t="str">
        <f t="shared" ref="C63:C66" si="2">A63&amp;B63</f>
        <v/>
      </c>
      <c r="E63" t="str">
        <f>IF(Sayfa1!E69="2010-2",599.12,IF(Sayfa1!E69="2011-1",629.95,IF(Sayfa1!E69="2011-2",658.95,IF(Sayfa1!E69="2012-1",701.13,IF(Sayfa1!E69="2012-2",739.79,IF(Sayfa1!E69="2013-1",773.01,IF(Sayfa1!E69="2013-2",803.68,IF(Sayfa1!E69="2014-1",846,""))))))))</f>
        <v/>
      </c>
      <c r="F63" t="str">
        <f>IF(Sayfa1!E69="2014-2",891.04,IF(Sayfa1!E69="2015-1",949.07,""))</f>
        <v/>
      </c>
      <c r="G63" t="str">
        <f t="shared" si="1"/>
        <v/>
      </c>
    </row>
    <row r="64" spans="1:7">
      <c r="A64" s="120" t="str">
        <f>IF(Sayfa1!E70="2010-2",599.12*30/100,IF(Sayfa1!E70="2011-1",629.95*30/100,IF(Sayfa1!E70="2011-2",658.95*30/100,IF(Sayfa1!E70="2012-1",701.13*30/100,IF(Sayfa1!E70="2012-2",739.79*30/100,IF(Sayfa1!E70="2013-1",773.01*30/100,IF(Sayfa1!E70="2013-2",803.68*30/100,IF(Sayfa1!E70="2014-1",846*30/100,""))))))))</f>
        <v/>
      </c>
      <c r="B64" s="120" t="str">
        <f>IF(Sayfa1!E70="2014-2",891.04*30/100,IF(Sayfa1!E70="2015-1",949.07*30/100,""))</f>
        <v/>
      </c>
      <c r="C64" t="str">
        <f t="shared" si="2"/>
        <v/>
      </c>
      <c r="E64" t="str">
        <f>IF(Sayfa1!E70="2010-2",599.12,IF(Sayfa1!E70="2011-1",629.95,IF(Sayfa1!E70="2011-2",658.95,IF(Sayfa1!E70="2012-1",701.13,IF(Sayfa1!E70="2012-2",739.79,IF(Sayfa1!E70="2013-1",773.01,IF(Sayfa1!E70="2013-2",803.68,IF(Sayfa1!E70="2014-1",846,""))))))))</f>
        <v/>
      </c>
      <c r="F64" t="str">
        <f>IF(Sayfa1!E70="2014-2",891.04,IF(Sayfa1!E70="2015-1",949.07,""))</f>
        <v/>
      </c>
      <c r="G64" t="str">
        <f t="shared" si="1"/>
        <v/>
      </c>
    </row>
    <row r="65" spans="1:7">
      <c r="A65" s="120" t="str">
        <f>IF(Sayfa1!E71="2010-2",599.12*30/100,IF(Sayfa1!E71="2011-1",629.95*30/100,IF(Sayfa1!E71="2011-2",658.95*30/100,IF(Sayfa1!E71="2012-1",701.13*30/100,IF(Sayfa1!E71="2012-2",739.79*30/100,IF(Sayfa1!E71="2013-1",773.01*30/100,IF(Sayfa1!E71="2013-2",803.68*30/100,IF(Sayfa1!E71="2014-1",846*30/100,""))))))))</f>
        <v/>
      </c>
      <c r="B65" s="120" t="str">
        <f>IF(Sayfa1!E71="2014-2",891.04*30/100,IF(Sayfa1!E71="2015-1",949.07*30/100,""))</f>
        <v/>
      </c>
      <c r="C65" t="str">
        <f t="shared" si="2"/>
        <v/>
      </c>
      <c r="E65" t="str">
        <f>IF(Sayfa1!E71="2010-2",599.12,IF(Sayfa1!E71="2011-1",629.95,IF(Sayfa1!E71="2011-2",658.95,IF(Sayfa1!E71="2012-1",701.13,IF(Sayfa1!E71="2012-2",739.79,IF(Sayfa1!E71="2013-1",773.01,IF(Sayfa1!E71="2013-2",803.68,IF(Sayfa1!E71="2014-1",846,""))))))))</f>
        <v/>
      </c>
      <c r="F65" t="str">
        <f>IF(Sayfa1!E71="2014-2",891.04,IF(Sayfa1!E71="2015-1",949.07,""))</f>
        <v/>
      </c>
      <c r="G65" t="str">
        <f t="shared" si="1"/>
        <v/>
      </c>
    </row>
    <row r="66" spans="1:7">
      <c r="A66" s="120" t="str">
        <f>IF(Sayfa1!E72="2010-2",599.12*30/100,IF(Sayfa1!E72="2011-1",629.95*30/100,IF(Sayfa1!E72="2011-2",658.95*30/100,IF(Sayfa1!E72="2012-1",701.13*30/100,IF(Sayfa1!E72="2012-2",739.79*30/100,IF(Sayfa1!E72="2013-1",773.01*30/100,IF(Sayfa1!E72="2013-2",803.68*30/100,IF(Sayfa1!E72="2014-1",846*30/100,""))))))))</f>
        <v/>
      </c>
      <c r="B66" s="120" t="str">
        <f>IF(Sayfa1!E72="2014-2",891.04*30/100,IF(Sayfa1!E72="2015-1",949.07*30/100,""))</f>
        <v/>
      </c>
      <c r="C66" t="str">
        <f t="shared" si="2"/>
        <v/>
      </c>
      <c r="E66" t="str">
        <f>IF(Sayfa1!E72="2010-2",599.12,IF(Sayfa1!E72="2011-1",629.95,IF(Sayfa1!E72="2011-2",658.95,IF(Sayfa1!E72="2012-1",701.13,IF(Sayfa1!E72="2012-2",739.79,IF(Sayfa1!E72="2013-1",773.01,IF(Sayfa1!E72="2013-2",803.68,IF(Sayfa1!E72="2014-1",846,""))))))))</f>
        <v/>
      </c>
      <c r="F66" t="str">
        <f>IF(Sayfa1!E72="2014-2",891.04,IF(Sayfa1!E72="2015-1",949.07,""))</f>
        <v/>
      </c>
      <c r="G66" t="str">
        <f t="shared" si="1"/>
        <v/>
      </c>
    </row>
    <row r="67" spans="1:7">
      <c r="A67" s="120" t="str">
        <f>IF(Sayfa1!E73="2010-2",599.12*30/100,IF(Sayfa1!E73="2011-1",629.95*30/100,IF(Sayfa1!E73="2011-2",658.95*30/100,IF(Sayfa1!E73="2012-1",701.13*30/100,IF(Sayfa1!E73="2012-2",739.79*30/100,IF(Sayfa1!E73="2013-1",773.01*30/100,IF(Sayfa1!E73="2013-2",803.68*30/100,IF(Sayfa1!E73="2014-1",846*30/100,""))))))))</f>
        <v/>
      </c>
      <c r="B67" s="120" t="str">
        <f>IF(Sayfa1!E73="2014-2",891.04*30/100,IF(Sayfa1!E73="2015-1",949.07*30/100,""))</f>
        <v/>
      </c>
      <c r="C67" t="str">
        <f t="shared" ref="C67:C86" si="3">A67&amp;B67</f>
        <v/>
      </c>
      <c r="E67" t="str">
        <f>IF(Sayfa1!E73="2010-2",599.12,IF(Sayfa1!E73="2011-1",629.95,IF(Sayfa1!E73="2011-2",658.95,IF(Sayfa1!E73="2012-1",701.13,IF(Sayfa1!E73="2012-2",739.79,IF(Sayfa1!E73="2013-1",773.01,IF(Sayfa1!E73="2013-2",803.68,IF(Sayfa1!E73="2014-1",846,""))))))))</f>
        <v/>
      </c>
      <c r="F67" t="str">
        <f>IF(Sayfa1!E73="2014-2",891.04,IF(Sayfa1!E73="2015-1",949.07,""))</f>
        <v/>
      </c>
      <c r="G67" t="str">
        <f t="shared" ref="G67:G84" si="4">E67&amp;F67</f>
        <v/>
      </c>
    </row>
    <row r="68" spans="1:7">
      <c r="A68" s="120" t="str">
        <f>IF(Sayfa1!E74="2010-2",599.12*30/100,IF(Sayfa1!E74="2011-1",629.95*30/100,IF(Sayfa1!E74="2011-2",658.95*30/100,IF(Sayfa1!E74="2012-1",701.13*30/100,IF(Sayfa1!E74="2012-2",739.79*30/100,IF(Sayfa1!E74="2013-1",773.01*30/100,IF(Sayfa1!E74="2013-2",803.68*30/100,IF(Sayfa1!E74="2014-1",846*30/100,""))))))))</f>
        <v/>
      </c>
      <c r="B68" s="120" t="str">
        <f>IF(Sayfa1!E74="2014-2",891.04*30/100,IF(Sayfa1!E74="2015-1",949.07*30/100,""))</f>
        <v/>
      </c>
      <c r="C68" t="str">
        <f t="shared" si="3"/>
        <v/>
      </c>
      <c r="E68" t="str">
        <f>IF(Sayfa1!E74="2010-2",599.12,IF(Sayfa1!E74="2011-1",629.95,IF(Sayfa1!E74="2011-2",658.95,IF(Sayfa1!E74="2012-1",701.13,IF(Sayfa1!E74="2012-2",739.79,IF(Sayfa1!E74="2013-1",773.01,IF(Sayfa1!E74="2013-2",803.68,IF(Sayfa1!E74="2014-1",846,""))))))))</f>
        <v/>
      </c>
      <c r="F68" t="str">
        <f>IF(Sayfa1!E74="2014-2",891.04,IF(Sayfa1!E74="2015-1",949.07,""))</f>
        <v/>
      </c>
      <c r="G68" t="str">
        <f t="shared" si="4"/>
        <v/>
      </c>
    </row>
    <row r="69" spans="1:7">
      <c r="A69" s="120" t="str">
        <f>IF(Sayfa1!E75="2010-2",599.12*30/100,IF(Sayfa1!E75="2011-1",629.95*30/100,IF(Sayfa1!E75="2011-2",658.95*30/100,IF(Sayfa1!E75="2012-1",701.13*30/100,IF(Sayfa1!E75="2012-2",739.79*30/100,IF(Sayfa1!E75="2013-1",773.01*30/100,IF(Sayfa1!E75="2013-2",803.68*30/100,IF(Sayfa1!E75="2014-1",846*30/100,""))))))))</f>
        <v/>
      </c>
      <c r="B69" s="120" t="str">
        <f>IF(Sayfa1!E75="2014-2",891.04*30/100,IF(Sayfa1!E75="2015-1",949.07*30/100,""))</f>
        <v/>
      </c>
      <c r="C69" t="str">
        <f t="shared" si="3"/>
        <v/>
      </c>
      <c r="E69" t="str">
        <f>IF(Sayfa1!E75="2010-2",599.12,IF(Sayfa1!E75="2011-1",629.95,IF(Sayfa1!E75="2011-2",658.95,IF(Sayfa1!E75="2012-1",701.13,IF(Sayfa1!E75="2012-2",739.79,IF(Sayfa1!E75="2013-1",773.01,IF(Sayfa1!E75="2013-2",803.68,IF(Sayfa1!E75="2014-1",846,""))))))))</f>
        <v/>
      </c>
      <c r="F69" t="str">
        <f>IF(Sayfa1!E75="2014-2",891.04,IF(Sayfa1!E75="2015-1",949.07,""))</f>
        <v/>
      </c>
      <c r="G69" t="str">
        <f t="shared" si="4"/>
        <v/>
      </c>
    </row>
    <row r="70" spans="1:7">
      <c r="A70" s="120" t="str">
        <f>IF(Sayfa1!E76="2010-2",599.12*30/100,IF(Sayfa1!E76="2011-1",629.95*30/100,IF(Sayfa1!E76="2011-2",658.95*30/100,IF(Sayfa1!E76="2012-1",701.13*30/100,IF(Sayfa1!E76="2012-2",739.79*30/100,IF(Sayfa1!E76="2013-1",773.01*30/100,IF(Sayfa1!E76="2013-2",803.68*30/100,IF(Sayfa1!E76="2014-1",846*30/100,""))))))))</f>
        <v/>
      </c>
      <c r="B70" s="120" t="str">
        <f>IF(Sayfa1!E76="2014-2",891.04*30/100,IF(Sayfa1!E76="2015-1",949.07*30/100,""))</f>
        <v/>
      </c>
      <c r="C70" t="str">
        <f t="shared" si="3"/>
        <v/>
      </c>
      <c r="E70" t="str">
        <f>IF(Sayfa1!E76="2010-2",599.12,IF(Sayfa1!E76="2011-1",629.95,IF(Sayfa1!E76="2011-2",658.95,IF(Sayfa1!E76="2012-1",701.13,IF(Sayfa1!E76="2012-2",739.79,IF(Sayfa1!E76="2013-1",773.01,IF(Sayfa1!E76="2013-2",803.68,IF(Sayfa1!E76="2014-1",846,""))))))))</f>
        <v/>
      </c>
      <c r="F70" t="str">
        <f>IF(Sayfa1!E76="2014-2",891.04,IF(Sayfa1!E76="2015-1",949.07,""))</f>
        <v/>
      </c>
      <c r="G70" t="str">
        <f t="shared" si="4"/>
        <v/>
      </c>
    </row>
    <row r="71" spans="1:7">
      <c r="A71" s="120" t="str">
        <f>IF(Sayfa1!E77="2010-2",599.12*30/100,IF(Sayfa1!E77="2011-1",629.95*30/100,IF(Sayfa1!E77="2011-2",658.95*30/100,IF(Sayfa1!E77="2012-1",701.13*30/100,IF(Sayfa1!E77="2012-2",739.79*30/100,IF(Sayfa1!E77="2013-1",773.01*30/100,IF(Sayfa1!E77="2013-2",803.68*30/100,IF(Sayfa1!E77="2014-1",846*30/100,""))))))))</f>
        <v/>
      </c>
      <c r="B71" s="120" t="str">
        <f>IF(Sayfa1!E77="2014-2",891.04*30/100,IF(Sayfa1!E77="2015-1",949.07*30/100,""))</f>
        <v/>
      </c>
      <c r="C71" t="str">
        <f t="shared" si="3"/>
        <v/>
      </c>
      <c r="E71" t="str">
        <f>IF(Sayfa1!E77="2010-2",599.12,IF(Sayfa1!E77="2011-1",629.95,IF(Sayfa1!E77="2011-2",658.95,IF(Sayfa1!E77="2012-1",701.13,IF(Sayfa1!E77="2012-2",739.79,IF(Sayfa1!E77="2013-1",773.01,IF(Sayfa1!E77="2013-2",803.68,IF(Sayfa1!E77="2014-1",846,""))))))))</f>
        <v/>
      </c>
      <c r="F71" t="str">
        <f>IF(Sayfa1!E77="2014-2",891.04,IF(Sayfa1!E77="2015-1",949.07,""))</f>
        <v/>
      </c>
      <c r="G71" t="str">
        <f t="shared" si="4"/>
        <v/>
      </c>
    </row>
    <row r="72" spans="1:7">
      <c r="A72" s="120" t="str">
        <f>IF(Sayfa1!E78="2010-2",599.12*30/100,IF(Sayfa1!E78="2011-1",629.95*30/100,IF(Sayfa1!E78="2011-2",658.95*30/100,IF(Sayfa1!E78="2012-1",701.13*30/100,IF(Sayfa1!E78="2012-2",739.79*30/100,IF(Sayfa1!E78="2013-1",773.01*30/100,IF(Sayfa1!E78="2013-2",803.68*30/100,IF(Sayfa1!E78="2014-1",846*30/100,""))))))))</f>
        <v/>
      </c>
      <c r="B72" s="120" t="str">
        <f>IF(Sayfa1!E78="2014-2",891.04*30/100,IF(Sayfa1!E78="2015-1",949.07*30/100,""))</f>
        <v/>
      </c>
      <c r="C72" t="str">
        <f t="shared" si="3"/>
        <v/>
      </c>
      <c r="E72" t="str">
        <f>IF(Sayfa1!E78="2010-2",599.12,IF(Sayfa1!E78="2011-1",629.95,IF(Sayfa1!E78="2011-2",658.95,IF(Sayfa1!E78="2012-1",701.13,IF(Sayfa1!E78="2012-2",739.79,IF(Sayfa1!E78="2013-1",773.01,IF(Sayfa1!E78="2013-2",803.68,IF(Sayfa1!E78="2014-1",846,""))))))))</f>
        <v/>
      </c>
      <c r="F72" t="str">
        <f>IF(Sayfa1!E78="2014-2",891.04,IF(Sayfa1!E78="2015-1",949.07,""))</f>
        <v/>
      </c>
      <c r="G72" t="str">
        <f t="shared" si="4"/>
        <v/>
      </c>
    </row>
    <row r="73" spans="1:7">
      <c r="A73" s="120" t="str">
        <f>IF(Sayfa1!E79="2010-2",599.12*30/100,IF(Sayfa1!E79="2011-1",629.95*30/100,IF(Sayfa1!E79="2011-2",658.95*30/100,IF(Sayfa1!E79="2012-1",701.13*30/100,IF(Sayfa1!E79="2012-2",739.79*30/100,IF(Sayfa1!E79="2013-1",773.01*30/100,IF(Sayfa1!E79="2013-2",803.68*30/100,IF(Sayfa1!E79="2014-1",846*30/100,""))))))))</f>
        <v/>
      </c>
      <c r="B73" s="120" t="str">
        <f>IF(Sayfa1!E79="2014-2",891.04*30/100,IF(Sayfa1!E79="2015-1",949.07*30/100,""))</f>
        <v/>
      </c>
      <c r="C73" t="str">
        <f t="shared" si="3"/>
        <v/>
      </c>
      <c r="E73" t="str">
        <f>IF(Sayfa1!E79="2010-2",599.12,IF(Sayfa1!E79="2011-1",629.95,IF(Sayfa1!E79="2011-2",658.95,IF(Sayfa1!E79="2012-1",701.13,IF(Sayfa1!E79="2012-2",739.79,IF(Sayfa1!E79="2013-1",773.01,IF(Sayfa1!E79="2013-2",803.68,IF(Sayfa1!E79="2014-1",846,""))))))))</f>
        <v/>
      </c>
      <c r="F73" t="str">
        <f>IF(Sayfa1!E79="2014-2",891.04,IF(Sayfa1!E79="2015-1",949.07,""))</f>
        <v/>
      </c>
      <c r="G73" t="str">
        <f t="shared" si="4"/>
        <v/>
      </c>
    </row>
    <row r="74" spans="1:7">
      <c r="A74" s="120" t="str">
        <f>IF(Sayfa1!E80="2010-2",599.12*30/100,IF(Sayfa1!E80="2011-1",629.95*30/100,IF(Sayfa1!E80="2011-2",658.95*30/100,IF(Sayfa1!E80="2012-1",701.13*30/100,IF(Sayfa1!E80="2012-2",739.79*30/100,IF(Sayfa1!E80="2013-1",773.01*30/100,IF(Sayfa1!E80="2013-2",803.68*30/100,IF(Sayfa1!E80="2014-1",846*30/100,""))))))))</f>
        <v/>
      </c>
      <c r="B74" s="120" t="str">
        <f>IF(Sayfa1!E80="2014-2",891.04*30/100,IF(Sayfa1!E80="2015-1",949.07*30/100,""))</f>
        <v/>
      </c>
      <c r="C74" t="str">
        <f t="shared" si="3"/>
        <v/>
      </c>
      <c r="E74" t="str">
        <f>IF(Sayfa1!E80="2010-2",599.12,IF(Sayfa1!E80="2011-1",629.95,IF(Sayfa1!E80="2011-2",658.95,IF(Sayfa1!E80="2012-1",701.13,IF(Sayfa1!E80="2012-2",739.79,IF(Sayfa1!E80="2013-1",773.01,IF(Sayfa1!E80="2013-2",803.68,IF(Sayfa1!E80="2014-1",846,""))))))))</f>
        <v/>
      </c>
      <c r="F74" t="str">
        <f>IF(Sayfa1!E80="2014-2",891.04,IF(Sayfa1!E80="2015-1",949.07,""))</f>
        <v/>
      </c>
      <c r="G74" t="str">
        <f t="shared" si="4"/>
        <v/>
      </c>
    </row>
    <row r="75" spans="1:7">
      <c r="A75" s="120" t="str">
        <f>IF(Sayfa1!E81="2010-2",599.12*30/100,IF(Sayfa1!E81="2011-1",629.95*30/100,IF(Sayfa1!E81="2011-2",658.95*30/100,IF(Sayfa1!E81="2012-1",701.13*30/100,IF(Sayfa1!E81="2012-2",739.79*30/100,IF(Sayfa1!E81="2013-1",773.01*30/100,IF(Sayfa1!E81="2013-2",803.68*30/100,IF(Sayfa1!E81="2014-1",846*30/100,""))))))))</f>
        <v/>
      </c>
      <c r="B75" s="120" t="str">
        <f>IF(Sayfa1!E81="2014-2",891.04*30/100,IF(Sayfa1!E81="2015-1",949.07*30/100,""))</f>
        <v/>
      </c>
      <c r="C75" t="str">
        <f t="shared" si="3"/>
        <v/>
      </c>
      <c r="E75" t="str">
        <f>IF(Sayfa1!E81="2010-2",599.12,IF(Sayfa1!E81="2011-1",629.95,IF(Sayfa1!E81="2011-2",658.95,IF(Sayfa1!E81="2012-1",701.13,IF(Sayfa1!E81="2012-2",739.79,IF(Sayfa1!E81="2013-1",773.01,IF(Sayfa1!E81="2013-2",803.68,IF(Sayfa1!E81="2014-1",846,""))))))))</f>
        <v/>
      </c>
      <c r="F75" t="str">
        <f>IF(Sayfa1!E81="2014-2",891.04,IF(Sayfa1!E81="2015-1",949.07,""))</f>
        <v/>
      </c>
      <c r="G75" t="str">
        <f t="shared" si="4"/>
        <v/>
      </c>
    </row>
    <row r="76" spans="1:7">
      <c r="A76" s="120" t="str">
        <f>IF(Sayfa1!E82="2010-2",599.12*30/100,IF(Sayfa1!E82="2011-1",629.95*30/100,IF(Sayfa1!E82="2011-2",658.95*30/100,IF(Sayfa1!E82="2012-1",701.13*30/100,IF(Sayfa1!E82="2012-2",739.79*30/100,IF(Sayfa1!E82="2013-1",773.01*30/100,IF(Sayfa1!E82="2013-2",803.68*30/100,IF(Sayfa1!E82="2014-1",846*30/100,""))))))))</f>
        <v/>
      </c>
      <c r="B76" s="120" t="str">
        <f>IF(Sayfa1!E82="2014-2",891.04*30/100,IF(Sayfa1!E82="2015-1",949.07*30/100,""))</f>
        <v/>
      </c>
      <c r="C76" t="str">
        <f t="shared" si="3"/>
        <v/>
      </c>
      <c r="E76" t="str">
        <f>IF(Sayfa1!E82="2010-2",599.12,IF(Sayfa1!E82="2011-1",629.95,IF(Sayfa1!E82="2011-2",658.95,IF(Sayfa1!E82="2012-1",701.13,IF(Sayfa1!E82="2012-2",739.79,IF(Sayfa1!E82="2013-1",773.01,IF(Sayfa1!E82="2013-2",803.68,IF(Sayfa1!E82="2014-1",846,""))))))))</f>
        <v/>
      </c>
      <c r="F76" t="str">
        <f>IF(Sayfa1!E82="2014-2",891.04,IF(Sayfa1!E82="2015-1",949.07,""))</f>
        <v/>
      </c>
      <c r="G76" t="str">
        <f t="shared" si="4"/>
        <v/>
      </c>
    </row>
    <row r="77" spans="1:7">
      <c r="A77" s="120" t="str">
        <f>IF(Sayfa1!E83="2010-2",599.12*30/100,IF(Sayfa1!E83="2011-1",629.95*30/100,IF(Sayfa1!E83="2011-2",658.95*30/100,IF(Sayfa1!E83="2012-1",701.13*30/100,IF(Sayfa1!E83="2012-2",739.79*30/100,IF(Sayfa1!E83="2013-1",773.01*30/100,IF(Sayfa1!E83="2013-2",803.68*30/100,IF(Sayfa1!E83="2014-1",846*30/100,""))))))))</f>
        <v/>
      </c>
      <c r="B77" s="120" t="str">
        <f>IF(Sayfa1!E83="2014-2",891.04*30/100,IF(Sayfa1!E83="2015-1",949.07*30/100,""))</f>
        <v/>
      </c>
      <c r="C77" t="str">
        <f t="shared" si="3"/>
        <v/>
      </c>
      <c r="E77" t="str">
        <f>IF(Sayfa1!E83="2010-2",599.12,IF(Sayfa1!E83="2011-1",629.95,IF(Sayfa1!E83="2011-2",658.95,IF(Sayfa1!E83="2012-1",701.13,IF(Sayfa1!E83="2012-2",739.79,IF(Sayfa1!E83="2013-1",773.01,IF(Sayfa1!E83="2013-2",803.68,IF(Sayfa1!E83="2014-1",846,""))))))))</f>
        <v/>
      </c>
      <c r="F77" t="str">
        <f>IF(Sayfa1!E83="2014-2",891.04,IF(Sayfa1!E83="2015-1",949.07,""))</f>
        <v/>
      </c>
      <c r="G77" t="str">
        <f t="shared" si="4"/>
        <v/>
      </c>
    </row>
    <row r="78" spans="1:7">
      <c r="A78" s="120" t="str">
        <f>IF(Sayfa1!E84="2010-2",599.12*30/100,IF(Sayfa1!E84="2011-1",629.95*30/100,IF(Sayfa1!E84="2011-2",658.95*30/100,IF(Sayfa1!E84="2012-1",701.13*30/100,IF(Sayfa1!E84="2012-2",739.79*30/100,IF(Sayfa1!E84="2013-1",773.01*30/100,IF(Sayfa1!E84="2013-2",803.68*30/100,IF(Sayfa1!E84="2014-1",846*30/100,""))))))))</f>
        <v/>
      </c>
      <c r="B78" s="120" t="str">
        <f>IF(Sayfa1!E84="2014-2",891.04*30/100,IF(Sayfa1!E84="2015-1",949.07*30/100,""))</f>
        <v/>
      </c>
      <c r="C78" t="str">
        <f t="shared" si="3"/>
        <v/>
      </c>
      <c r="E78" t="str">
        <f>IF(Sayfa1!E84="2010-2",599.12,IF(Sayfa1!E84="2011-1",629.95,IF(Sayfa1!E84="2011-2",658.95,IF(Sayfa1!E84="2012-1",701.13,IF(Sayfa1!E84="2012-2",739.79,IF(Sayfa1!E84="2013-1",773.01,IF(Sayfa1!E84="2013-2",803.68,IF(Sayfa1!E84="2014-1",846,""))))))))</f>
        <v/>
      </c>
      <c r="F78" t="str">
        <f>IF(Sayfa1!E84="2014-2",891.04,IF(Sayfa1!E84="2015-1",949.07,""))</f>
        <v/>
      </c>
      <c r="G78" t="str">
        <f t="shared" si="4"/>
        <v/>
      </c>
    </row>
    <row r="79" spans="1:7">
      <c r="A79" s="120" t="str">
        <f>IF(Sayfa1!E85="2010-2",599.12*30/100,IF(Sayfa1!E85="2011-1",629.95*30/100,IF(Sayfa1!E85="2011-2",658.95*30/100,IF(Sayfa1!E85="2012-1",701.13*30/100,IF(Sayfa1!E85="2012-2",739.79*30/100,IF(Sayfa1!E85="2013-1",773.01*30/100,IF(Sayfa1!E85="2013-2",803.68*30/100,IF(Sayfa1!E85="2014-1",846*30/100,""))))))))</f>
        <v/>
      </c>
      <c r="B79" s="120" t="str">
        <f>IF(Sayfa1!E85="2014-2",891.04*30/100,IF(Sayfa1!E85="2015-1",949.07*30/100,""))</f>
        <v/>
      </c>
      <c r="C79" t="str">
        <f t="shared" si="3"/>
        <v/>
      </c>
      <c r="E79" t="str">
        <f>IF(Sayfa1!E85="2010-2",599.12,IF(Sayfa1!E85="2011-1",629.95,IF(Sayfa1!E85="2011-2",658.95,IF(Sayfa1!E85="2012-1",701.13,IF(Sayfa1!E85="2012-2",739.79,IF(Sayfa1!E85="2013-1",773.01,IF(Sayfa1!E85="2013-2",803.68,IF(Sayfa1!E85="2014-1",846,""))))))))</f>
        <v/>
      </c>
      <c r="F79" t="str">
        <f>IF(Sayfa1!E85="2014-2",891.04,IF(Sayfa1!E85="2015-1",949.07,""))</f>
        <v/>
      </c>
      <c r="G79" t="str">
        <f t="shared" si="4"/>
        <v/>
      </c>
    </row>
    <row r="80" spans="1:7">
      <c r="A80" s="120" t="str">
        <f>IF(Sayfa1!E86="2010-2",599.12*30/100,IF(Sayfa1!E86="2011-1",629.95*30/100,IF(Sayfa1!E86="2011-2",658.95*30/100,IF(Sayfa1!E86="2012-1",701.13*30/100,IF(Sayfa1!E86="2012-2",739.79*30/100,IF(Sayfa1!E86="2013-1",773.01*30/100,IF(Sayfa1!E86="2013-2",803.68*30/100,IF(Sayfa1!E86="2014-1",846*30/100,""))))))))</f>
        <v/>
      </c>
      <c r="B80" s="120" t="str">
        <f>IF(Sayfa1!E86="2014-2",891.04*30/100,IF(Sayfa1!E86="2015-1",949.07*30/100,""))</f>
        <v/>
      </c>
      <c r="C80" t="str">
        <f t="shared" si="3"/>
        <v/>
      </c>
      <c r="E80" t="str">
        <f>IF(Sayfa1!E86="2010-2",599.12,IF(Sayfa1!E86="2011-1",629.95,IF(Sayfa1!E86="2011-2",658.95,IF(Sayfa1!E86="2012-1",701.13,IF(Sayfa1!E86="2012-2",739.79,IF(Sayfa1!E86="2013-1",773.01,IF(Sayfa1!E86="2013-2",803.68,IF(Sayfa1!E86="2014-1",846,""))))))))</f>
        <v/>
      </c>
      <c r="F80" t="str">
        <f>IF(Sayfa1!E86="2014-2",891.04,IF(Sayfa1!E86="2015-1",949.07,""))</f>
        <v/>
      </c>
      <c r="G80" t="str">
        <f t="shared" si="4"/>
        <v/>
      </c>
    </row>
    <row r="81" spans="1:7">
      <c r="A81" s="120" t="str">
        <f>IF(Sayfa1!E87="2010-2",599.12*30/100,IF(Sayfa1!E87="2011-1",629.95*30/100,IF(Sayfa1!E87="2011-2",658.95*30/100,IF(Sayfa1!E87="2012-1",701.13*30/100,IF(Sayfa1!E87="2012-2",739.79*30/100,IF(Sayfa1!E87="2013-1",773.01*30/100,IF(Sayfa1!E87="2013-2",803.68*30/100,IF(Sayfa1!E87="2014-1",846*30/100,""))))))))</f>
        <v/>
      </c>
      <c r="B81" s="120" t="str">
        <f>IF(Sayfa1!E87="2014-2",891.04*30/100,IF(Sayfa1!E87="2015-1",949.07*30/100,""))</f>
        <v/>
      </c>
      <c r="C81" t="str">
        <f t="shared" si="3"/>
        <v/>
      </c>
      <c r="E81" t="str">
        <f>IF(Sayfa1!E87="2010-2",599.12,IF(Sayfa1!E87="2011-1",629.95,IF(Sayfa1!E87="2011-2",658.95,IF(Sayfa1!E87="2012-1",701.13,IF(Sayfa1!E87="2012-2",739.79,IF(Sayfa1!E87="2013-1",773.01,IF(Sayfa1!E87="2013-2",803.68,IF(Sayfa1!E87="2014-1",846,""))))))))</f>
        <v/>
      </c>
      <c r="F81" t="str">
        <f>IF(Sayfa1!E87="2014-2",891.04,IF(Sayfa1!E87="2015-1",949.07,""))</f>
        <v/>
      </c>
      <c r="G81" t="str">
        <f t="shared" si="4"/>
        <v/>
      </c>
    </row>
    <row r="82" spans="1:7">
      <c r="A82" s="120" t="str">
        <f>IF(Sayfa1!E88="2010-2",599.12*30/100,IF(Sayfa1!E88="2011-1",629.95*30/100,IF(Sayfa1!E88="2011-2",658.95*30/100,IF(Sayfa1!E88="2012-1",701.13*30/100,IF(Sayfa1!E88="2012-2",739.79*30/100,IF(Sayfa1!E88="2013-1",773.01*30/100,IF(Sayfa1!E88="2013-2",803.68*30/100,IF(Sayfa1!E88="2014-1",846*30/100,""))))))))</f>
        <v/>
      </c>
      <c r="B82" s="120" t="str">
        <f>IF(Sayfa1!E88="2014-2",891.04*30/100,IF(Sayfa1!E88="2015-1",949.07*30/100,""))</f>
        <v/>
      </c>
      <c r="C82" t="str">
        <f t="shared" si="3"/>
        <v/>
      </c>
      <c r="E82" t="str">
        <f>IF(Sayfa1!E88="2010-2",599.12,IF(Sayfa1!E88="2011-1",629.95,IF(Sayfa1!E88="2011-2",658.95,IF(Sayfa1!E88="2012-1",701.13,IF(Sayfa1!E88="2012-2",739.79,IF(Sayfa1!E88="2013-1",773.01,IF(Sayfa1!E88="2013-2",803.68,IF(Sayfa1!E88="2014-1",846,""))))))))</f>
        <v/>
      </c>
      <c r="F82" t="str">
        <f>IF(Sayfa1!E88="2014-2",891.04,IF(Sayfa1!E88="2015-1",949.07,""))</f>
        <v/>
      </c>
      <c r="G82" t="str">
        <f t="shared" si="4"/>
        <v/>
      </c>
    </row>
    <row r="83" spans="1:7">
      <c r="A83" s="120" t="str">
        <f>IF(Sayfa1!E89="2010-2",599.12*30/100,IF(Sayfa1!E89="2011-1",629.95*30/100,IF(Sayfa1!E89="2011-2",658.95*30/100,IF(Sayfa1!E89="2012-1",701.13*30/100,IF(Sayfa1!E89="2012-2",739.79*30/100,IF(Sayfa1!E89="2013-1",773.01*30/100,IF(Sayfa1!E89="2013-2",803.68*30/100,IF(Sayfa1!E89="2014-1",846*30/100,""))))))))</f>
        <v/>
      </c>
      <c r="B83" s="120" t="str">
        <f>IF(Sayfa1!E89="2014-2",891.04*30/100,IF(Sayfa1!E89="2015-1",949.07*30/100,""))</f>
        <v/>
      </c>
      <c r="C83" t="str">
        <f t="shared" si="3"/>
        <v/>
      </c>
      <c r="E83" t="str">
        <f>IF(Sayfa1!E89="2010-2",599.12,IF(Sayfa1!E89="2011-1",629.95,IF(Sayfa1!E89="2011-2",658.95,IF(Sayfa1!E89="2012-1",701.13,IF(Sayfa1!E89="2012-2",739.79,IF(Sayfa1!E89="2013-1",773.01,IF(Sayfa1!E89="2013-2",803.68,IF(Sayfa1!E89="2014-1",846,""))))))))</f>
        <v/>
      </c>
      <c r="F83" t="str">
        <f>IF(Sayfa1!E89="2014-2",891.04,IF(Sayfa1!E89="2015-1",949.07,""))</f>
        <v/>
      </c>
      <c r="G83" t="str">
        <f t="shared" si="4"/>
        <v/>
      </c>
    </row>
    <row r="84" spans="1:7">
      <c r="A84" s="120" t="str">
        <f>IF(Sayfa1!E90="2010-2",599.12*30/100,IF(Sayfa1!E90="2011-1",629.95*30/100,IF(Sayfa1!E90="2011-2",658.95*30/100,IF(Sayfa1!E90="2012-1",701.13*30/100,IF(Sayfa1!E90="2012-2",739.79*30/100,IF(Sayfa1!E90="2013-1",773.01*30/100,IF(Sayfa1!E90="2013-2",803.68*30/100,IF(Sayfa1!E90="2014-1",846*30/100,""))))))))</f>
        <v/>
      </c>
      <c r="B84" s="120" t="str">
        <f>IF(Sayfa1!E90="2014-2",891.04*30/100,IF(Sayfa1!E90="2015-1",949.07*30/100,""))</f>
        <v/>
      </c>
      <c r="C84" t="str">
        <f t="shared" si="3"/>
        <v/>
      </c>
      <c r="E84" t="str">
        <f>IF(Sayfa1!E90="2010-2",599.12,IF(Sayfa1!E90="2011-1",629.95,IF(Sayfa1!E90="2011-2",658.95,IF(Sayfa1!E90="2012-1",701.13,IF(Sayfa1!E90="2012-2",739.79,IF(Sayfa1!E90="2013-1",773.01,IF(Sayfa1!E90="2013-2",803.68,IF(Sayfa1!E90="2014-1",846,""))))))))</f>
        <v/>
      </c>
      <c r="F84" t="str">
        <f>IF(Sayfa1!E90="2014-2",891.04,IF(Sayfa1!E90="2015-1",949.07,""))</f>
        <v/>
      </c>
      <c r="G84" t="str">
        <f t="shared" si="4"/>
        <v/>
      </c>
    </row>
    <row r="85" spans="1:7">
      <c r="A85" s="120" t="str">
        <f>IF(Sayfa1!E91="2010-2",599.12*30/100,IF(Sayfa1!E91="2011-1",629.95*30/100,IF(Sayfa1!E91="2011-2",658.95*30/100,IF(Sayfa1!E91="2012-1",701.13*30/100,IF(Sayfa1!E91="2012-2",739.79*30/100,IF(Sayfa1!E91="2013-1",773.01*30/100,IF(Sayfa1!E91="2013-2",803.68*30/100,IF(Sayfa1!E91="2014-1",846*30/100,""))))))))</f>
        <v/>
      </c>
      <c r="B85" s="120" t="str">
        <f>IF(Sayfa1!E91="2014-2",891.04*30/100,IF(Sayfa1!E91="2015-1",949.07*30/100,""))</f>
        <v/>
      </c>
      <c r="C85" t="str">
        <f t="shared" si="3"/>
        <v/>
      </c>
    </row>
    <row r="86" spans="1:7">
      <c r="A86" s="120" t="str">
        <f>IF(Sayfa1!E92="2010-2",599.12*30/100,IF(Sayfa1!E92="2011-1",629.95*30/100,IF(Sayfa1!E92="2011-2",658.95*30/100,IF(Sayfa1!E92="2012-1",701.13*30/100,IF(Sayfa1!E92="2012-2",739.79*30/100,IF(Sayfa1!E92="2013-1",773.01*30/100,IF(Sayfa1!E92="2013-2",803.68*30/100,IF(Sayfa1!E92="2014-1",846*30/100,""))))))))</f>
        <v/>
      </c>
      <c r="B86" s="120" t="str">
        <f>IF(Sayfa1!E92="2014-2",891.04*30/100,IF(Sayfa1!E92="2015-1",949.07*30/100,""))</f>
        <v/>
      </c>
      <c r="C86" t="str">
        <f t="shared" si="3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müdür</dc:creator>
  <cp:lastModifiedBy>HP</cp:lastModifiedBy>
  <cp:lastPrinted>2016-04-08T06:13:48Z</cp:lastPrinted>
  <dcterms:created xsi:type="dcterms:W3CDTF">2016-02-07T11:56:04Z</dcterms:created>
  <dcterms:modified xsi:type="dcterms:W3CDTF">2016-08-11T06:36:37Z</dcterms:modified>
</cp:coreProperties>
</file>